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211HK\THAM DINH DU AN\CK\DE THI CK LOP K24DB\"/>
    </mc:Choice>
  </mc:AlternateContent>
  <xr:revisionPtr revIDLastSave="0" documentId="13_ncr:1_{C1C8F414-4BFD-4274-AA7F-AB4CBF92792E}" xr6:coauthVersionLast="47" xr6:coauthVersionMax="47" xr10:uidLastSave="{00000000-0000-0000-0000-000000000000}"/>
  <bookViews>
    <workbookView xWindow="-110" yWindow="-110" windowWidth="19420" windowHeight="10420" firstSheet="1" activeTab="1" xr2:uid="{00000000-000D-0000-FFFF-FFFF00000000}"/>
  </bookViews>
  <sheets>
    <sheet name="data" sheetId="2" state="hidden" r:id="rId1"/>
    <sheet name="D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 l="1"/>
  <c r="C1" i="1"/>
  <c r="D1" i="1" s="1"/>
  <c r="B118" i="1" l="1"/>
  <c r="D130" i="1"/>
  <c r="D131" i="1"/>
  <c r="D129" i="1"/>
  <c r="B20" i="1"/>
  <c r="C101" i="1"/>
  <c r="B19" i="1"/>
  <c r="B18" i="1"/>
  <c r="B17" i="1"/>
</calcChain>
</file>

<file path=xl/sharedStrings.xml><?xml version="1.0" encoding="utf-8"?>
<sst xmlns="http://schemas.openxmlformats.org/spreadsheetml/2006/main" count="114" uniqueCount="102">
  <si>
    <t>Điểm</t>
  </si>
  <si>
    <t>Họ và tên sinh viên</t>
  </si>
  <si>
    <t>MSSV</t>
  </si>
  <si>
    <t>Lớp</t>
  </si>
  <si>
    <t>Mã đề thi</t>
  </si>
  <si>
    <t>LƯU Ý</t>
  </si>
  <si>
    <t>BÀI BỊ PHÁT HIỆN GIỐNG  NHAU MẶC ĐỊNH 0 ĐIỂM, KHÔNG PHÂN BIỆT GIỐNG ÍT HAY NHIỀU</t>
  </si>
  <si>
    <r>
      <t xml:space="preserve">VD đặt tên file bài nộp: </t>
    </r>
    <r>
      <rPr>
        <b/>
        <sz val="12"/>
        <color theme="7" tint="-0.499984740745262"/>
        <rFont val="Times New Roman"/>
        <family val="1"/>
      </rPr>
      <t xml:space="preserve"> Nguyen Van A_197TC12345_K25TC1</t>
    </r>
  </si>
  <si>
    <t>TRƯỜNG ĐẠI HỌC VĂN LANG</t>
  </si>
  <si>
    <t>KHOA TÀI CHÍNH - NGÂN HANG</t>
  </si>
  <si>
    <t>Thời gian làm bài 90 phút (không bao gồm: 5 phút mở đề 5 phút nộp bài)</t>
  </si>
  <si>
    <t>Hình thức thi: Thực hành trên máy tính - được tham khảo tài liệu</t>
  </si>
  <si>
    <t>ĐỀ THI KẾT THÚC HỌC PHẦN</t>
  </si>
  <si>
    <t>Ngày duyệt đề: 30/08/2021</t>
  </si>
  <si>
    <t>Người duyệt đề: ThS. Lê Thị Phương Loan</t>
  </si>
  <si>
    <t>02 điểm quan trọng khi làm bài: (1) NHẬP MÃ SỐ SINH VIÊN để nhận thông tin đề bài; (2) KHÔNG ĐƯỢC làm bài trong cột A</t>
  </si>
  <si>
    <t>DATA</t>
  </si>
  <si>
    <t>năm</t>
  </si>
  <si>
    <t xml:space="preserve">Hệ thống máy gia công </t>
  </si>
  <si>
    <t>triệu đồng</t>
  </si>
  <si>
    <t>Chi phí vận chuyển</t>
  </si>
  <si>
    <t xml:space="preserve">   Thời gian khấu hao</t>
  </si>
  <si>
    <t>Tổng đầu tư ban đầu được tài trợ từ vốn vay và vốn tự có</t>
  </si>
  <si>
    <t>Tỷ lệ vốn vay/Tổng vốn đầu tư</t>
  </si>
  <si>
    <t>Phương thức thanh toán nợ</t>
  </si>
  <si>
    <t xml:space="preserve">Thời hạn vay </t>
  </si>
  <si>
    <t>Lãi suất vay</t>
  </si>
  <si>
    <t xml:space="preserve">Sản lượng bán trung bình </t>
  </si>
  <si>
    <t>Chi phí hoạt động</t>
  </si>
  <si>
    <t>Chi phí thuê mặt bằng, thanh toán tiền thuê theo năm</t>
  </si>
  <si>
    <t>triệu đồng/năm</t>
  </si>
  <si>
    <t>Tỷ lệ nguyên liệu &amp; gia công/doanh thu</t>
  </si>
  <si>
    <t>Chi phí quản lý, marketing</t>
  </si>
  <si>
    <t>Ước lượng tình hình sản xuất kinh doanh năm 2 đến năm 5</t>
  </si>
  <si>
    <t>Tốc độ tăng sản lượng bán trung bình</t>
  </si>
  <si>
    <t>/năm</t>
  </si>
  <si>
    <t xml:space="preserve">Tốc độ tăng giá bán </t>
  </si>
  <si>
    <t xml:space="preserve">Tốc độ tăng giá thuê mặt bằng </t>
  </si>
  <si>
    <t xml:space="preserve">Thuế suất thuế thu nhập doanh nghiệp </t>
  </si>
  <si>
    <t>Bảng 2: Lịch lịch vay và trả nợ</t>
  </si>
  <si>
    <t>Chi phí sử dụng vốn chủ sở hữu</t>
  </si>
  <si>
    <t xml:space="preserve">Bảng 3: Doanh thu </t>
  </si>
  <si>
    <t>PP gián tiếp</t>
  </si>
  <si>
    <t>Tổng số món hàng</t>
  </si>
  <si>
    <t>Giá bán trung bình một món hàng</t>
  </si>
  <si>
    <t>Bảng 4: Chi phí hoạt động (không bao gồm khấu hao)</t>
  </si>
  <si>
    <t xml:space="preserve">Bảng 5: Báo cáo Kết quả kinh doanh </t>
  </si>
  <si>
    <t>NPV</t>
  </si>
  <si>
    <t>IRR</t>
  </si>
  <si>
    <t>Chủ đầu tư</t>
  </si>
  <si>
    <t>Tổng đầu tư</t>
  </si>
  <si>
    <t>Tổng đầu tư vào cuối năm 2021 gồm:</t>
  </si>
  <si>
    <t>ĐỀ BÀI THI</t>
  </si>
  <si>
    <t>YÊU CẦU</t>
  </si>
  <si>
    <t>Đề 1</t>
  </si>
  <si>
    <t>Đề 2</t>
  </si>
  <si>
    <t>Từ phân tích thị trường và phân tích kỹ thuật, có thể tóm tắt các thông tin dự án như sau:</t>
  </si>
  <si>
    <t>Ước lượng tình hình sản xuất kinh doanh năm 2023 đến năm 2026		
Tốc độ tăng sản lượng bán trung bình: 8%/năm
Tốc độ tăng giá bán: 5%/năm
Tốc độ tăng giá thuê mặt bằng: 10%/năm
Thuế suất thuế thu nhập doanh nghiệp: 20%	
Nhu cầu vốn lưu động: 25% doanh thu</t>
  </si>
  <si>
    <t>Ước lượng tình hình sản xuất kinh doanh năm 2023 đến năm 2026		
Tốc độ tăng sản lượng bán trung bình: 10%/năm
Tốc độ tăng giá bán: 7%/năm
Tốc độ tăng giá thuê mặt bằng: 8%/năm
Thuế suất thuế thu nhập doanh nghiệp: 20%	
Nhu cầu vốn lưu động: 30% doanh thu</t>
  </si>
  <si>
    <t xml:space="preserve">1. Từ những những thông tin đã cho hãy tóm tắt thông số đầu vào </t>
  </si>
  <si>
    <t>Vòng đời dự án</t>
  </si>
  <si>
    <t>Tỷ lệ Giá trị còn lại của TSCĐ năm thanh lý</t>
  </si>
  <si>
    <t>Ước lượng tình hình sản xuất kinh doanh năm 2022</t>
  </si>
  <si>
    <t>Ước lượng tình hình sản xuất kinh doanh năm đầu tiên hoạt động như sau:
Có 100 loại mặt hàng được bán. Sản lượng bán trung bình mỗi loại/tháng là 50 sản phẩm.
Giá bán trung bình một sản phẩm là 32 ngàn đồng/sản phẩm.
Chi phí hoạt động thường xuyên gồm:	
Chi phí thuê mặt bằng năm đầu tiên: 150 	triệu đồng/năm.
Tỷ lệ nguyên liệu &amp; gia công/doanh thu: 50%/doanh thu
Chi phí sản xuất chung: 5% /Doanh thu
Chi phí quản lý, marketing:	18%/doanh thu</t>
  </si>
  <si>
    <t>187TC12345</t>
  </si>
  <si>
    <r>
      <rPr>
        <b/>
        <sz val="12"/>
        <color theme="1"/>
        <rFont val="Times New Roman"/>
        <family val="1"/>
      </rPr>
      <t>Nhóm bạn K24FDB dự định sau khi tốt nghiệp đại học sẽ tiến hành khởi nghiệp với dự án án sản xuất thương mại trang sức handmade với thương hiệu VFB24.</t>
    </r>
    <r>
      <rPr>
        <sz val="12"/>
        <color theme="1"/>
        <rFont val="Times New Roman"/>
        <family val="1"/>
      </rPr>
      <t xml:space="preserve">
Phân tích tình hình kinh tế xã hội tổng quát cho thấy dự án là cần thiết, có đóng góp vào sự phát triển kinh tế xã hội tại nơi thực hiện  dự án. Dự án ra đời giúp tạo thêm việc làm cho một số lao động nữ. Dự án cũng giúp lan tỏa những giá trị về mặt văn hóa qua việc kết hợp những nét văn hóa truyền thống và hiện đại được truyền tải vào từng sản phẩm. Phân tích thị trường cho thấy nhu cầu trang sức handmade ngày càng gia tăng. Đặc biệt, đối với các điểm du lịch cầu sản phẩm rất cao. Nhìn chung, hiện tại thị trường cũng có các sản phẩm này nhưng cung vẫn không đủ cầu. Đối thủ cạnh tranh đối với dự án có nhưng không đáng kể. Sản phẩm của dự án có những nét đặc trưng riêng đảm bảo chiếm lĩnh được thị trường trong nước. 
Phân tích kỹ thuật cũng xác định được những máy móc đầu tư phục vụ hoạt động sản xuất này khá đơn giản bởi phần lớn sản phẩm gia công theo cách truyền thống.</t>
    </r>
  </si>
  <si>
    <t>Tỷ lệ sản xuất chung/doanh thu</t>
  </si>
  <si>
    <t>Bảng 1:  Lịch hấu hao tài sản cố định</t>
  </si>
  <si>
    <t>Bảng 6: Tính thay đổi vốn lưu động</t>
  </si>
  <si>
    <t>Nhu cầu vốn lưu động</t>
  </si>
  <si>
    <t xml:space="preserve">Bảng 7: Báo cáo dòng tiền dự án theo quan điểm </t>
  </si>
  <si>
    <t>WACC</t>
  </si>
  <si>
    <t>Tổng đầu tư ban đầu được tài trợ từ vốn vay và vốn tự có		
Tỷ lệ vốn vay/Tổng vốn đầu tư: 40%; Thời hạn vay 3 năm, lãi suất vay cố định 12%/năm
Phương án trả vốn gốc đều hàng năm, lãi tính trên dư nợ.
Chi phí sử dụng vốn chủ sở hữu: 18%</t>
  </si>
  <si>
    <t>Số lượng sản phẩm bán mỗi món/tháng</t>
  </si>
  <si>
    <t>sản phẩm/loại</t>
  </si>
  <si>
    <t>đồng/sản phẩm</t>
  </si>
  <si>
    <t>/giá trị máy</t>
  </si>
  <si>
    <t>Nhận xét hiệu quả tài chính dự án</t>
  </si>
  <si>
    <t>Phân tích rủi ro của NPV, IRR  theo các kịch bản sau:</t>
  </si>
  <si>
    <t>Kịch bản</t>
  </si>
  <si>
    <t>A</t>
  </si>
  <si>
    <t>B</t>
  </si>
  <si>
    <t>C</t>
  </si>
  <si>
    <t>Đối chiếu lại các thông tin đề bài dự án, bạn hãy trả lời các câu hỏi sau:</t>
  </si>
  <si>
    <t>1. Những thông tin nào cho thấy dự án mang lại hiệu quả kinh tế xã hội</t>
  </si>
  <si>
    <t>2. Đánh giá của bạn về tình hình thị trường tiêu thụ các sản phẩm dự án</t>
  </si>
  <si>
    <t>/doanh thu</t>
  </si>
  <si>
    <t>Tổng đầu tư ban đầu được tài trợ từ vốn vay và vốn tự có		
Tỷ lệ vốn vay/Tổng vốn đầu tư: 30%; Thời hạn vay 3 năm, lãi suất vay cố định 14%/năm
Phương án trả vốn gốc đều hàng năm, lãi tính trên dư nợ.
Chi phí sử dụng vốn chủ sở hữu: 20%</t>
  </si>
  <si>
    <t>Xác định các kết quả của NPV khi giá bán trung bình 1 sản phẩm dao động từ 30 ngàn đến 35 ngàn đồng (khoảng cách 1 ngàn đồng)</t>
  </si>
  <si>
    <t>SL</t>
  </si>
  <si>
    <t>GB</t>
  </si>
  <si>
    <t>TLCP/DT</t>
  </si>
  <si>
    <t>Xác định các kết quả của IRR  khi sản lượng bán mỗi loại 1 tháng từ 40 đến 70 sản phẩm (khoảng cách 5 sản phẩm)</t>
  </si>
  <si>
    <t>Ước lượng tình hình sản xuất kinh doanh năm đầu tiên hoạt động như sau:
Có 90 loại mặt hàng được bán. Sản lượng bán trung bình mỗi loại/tháng là 60 sản phẩm.
Giá bán trung bình một sản phẩm là 35 ngàn đồng/sản phẩm.
Chi phí hoạt động thường xuyên gồm:	
Chi phí thuê mặt bằng năm đầu tiên: 150 	triệu đồng/năm.
Tỷ lệ nguyên liệu &amp; gia công/doanh thu: 45%/doanh thu
Chi phí sản xuất chung: 15% /Doanh thu
Chi phí quản lý, marketing:	18%/doanh thu</t>
  </si>
  <si>
    <t>HK 211, NĂM HỌC 2021 -2022</t>
  </si>
  <si>
    <t>Tín chỉ: 03</t>
  </si>
  <si>
    <t>Tên học phần: Thẩm định dự án đầu tư</t>
  </si>
  <si>
    <t>Mã HP: 7TC0090</t>
  </si>
  <si>
    <t xml:space="preserve">Tổng đầu tư hoàn thành cuối năm 2021 gồm:
Hệ thống máy gia công trị giá  800 triệu đồng, chi phí vận chuyển 10 triệu đồng, các hạng mục này hình thành giá trị tài sản cố định, được khấu hao đều hết trong 5 năm. Tuy nhiên vào thời điểm thanh lý dự án, vẫn bán lại được hệ thống máy gia công bằng 10% giá trị mua vào (giả định đây là thu nhập sau thuế).
Thời gian vận hành và hoạt động của dự án diễn ra từ năm 2022 đến năm 2026, năm 2027 sẽ tiến hành thanh lý dự án và không có hoạt động tạo ra doanh thu cũng như chi phí. </t>
  </si>
  <si>
    <t xml:space="preserve">Tổng đầu tư hoàn thành cuối năm 2021 gồm:
Hệ thống máy gia công trị giá  750 triệu đồng, chi phí vận chuyển 60 triệu đồng, các hạng mục này hình thành giá trị tài sản cố định, được khấu hao đều hết trong 5 năm. Tuy nhiên vào thời điểm thanh lý dự án, vẫn bán lại được hệ thống máy gia công bằng 12% giá trị mua vào (giả định đây là thu nhập sau thuế).
Thời gian vận hành và hoạt động của dự án diễn ra từ năm 2022 đến năm 2026, năm 2027 sẽ tiến hành thanh lý dự án và không có hoạt động tạo ra doanh thu cũng như chi phí. </t>
  </si>
  <si>
    <t>Khóa: 24DB</t>
  </si>
  <si>
    <t>211AIP01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</si>
</sst>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General_)"/>
    <numFmt numFmtId="165" formatCode="_(* #,##0_);_(* \(#,##0\);_(* &quot;-&quot;??_);_(@_)"/>
    <numFmt numFmtId="166" formatCode="_-* #,##0.00_-;\-* #,##0.00_-;_-* &quot;-&quot;??_-;_-@_-"/>
  </numFmts>
  <fonts count="17" x14ac:knownFonts="1">
    <font>
      <sz val="11"/>
      <color theme="1"/>
      <name val="Calibri"/>
      <family val="2"/>
      <scheme val="minor"/>
    </font>
    <font>
      <sz val="11"/>
      <color theme="1"/>
      <name val="Calibri"/>
      <family val="2"/>
      <scheme val="minor"/>
    </font>
    <font>
      <sz val="12"/>
      <name val="Times New Roman"/>
      <family val="1"/>
    </font>
    <font>
      <sz val="12"/>
      <color theme="1"/>
      <name val="Times New Roman"/>
      <family val="1"/>
    </font>
    <font>
      <sz val="12"/>
      <color theme="1"/>
      <name val="Tahoma"/>
      <family val="2"/>
    </font>
    <font>
      <b/>
      <sz val="12"/>
      <color theme="1"/>
      <name val="Times New Roman"/>
      <family val="1"/>
    </font>
    <font>
      <b/>
      <sz val="12"/>
      <color rgb="FFFF0000"/>
      <name val="Times New Roman"/>
      <family val="1"/>
    </font>
    <font>
      <b/>
      <sz val="12"/>
      <name val="Times New Roman"/>
      <family val="1"/>
    </font>
    <font>
      <b/>
      <sz val="12"/>
      <color theme="9" tint="-0.249977111117893"/>
      <name val="Times New Roman"/>
      <family val="1"/>
    </font>
    <font>
      <b/>
      <sz val="12"/>
      <color theme="7" tint="-0.499984740745262"/>
      <name val="Times New Roman"/>
      <family val="1"/>
    </font>
    <font>
      <b/>
      <sz val="12"/>
      <color theme="0"/>
      <name val="Times New Roman"/>
      <family val="1"/>
    </font>
    <font>
      <sz val="12"/>
      <color theme="0"/>
      <name val="Times New Roman"/>
      <family val="1"/>
    </font>
    <font>
      <b/>
      <i/>
      <sz val="12"/>
      <color rgb="FFFF0000"/>
      <name val="Times New Roman"/>
      <family val="1"/>
    </font>
    <font>
      <sz val="12"/>
      <color rgb="FFFF0000"/>
      <name val="Times New Roman"/>
      <family val="1"/>
    </font>
    <font>
      <b/>
      <sz val="13"/>
      <color theme="1"/>
      <name val="Times New Roman"/>
      <family val="1"/>
    </font>
    <font>
      <sz val="12"/>
      <color rgb="FF002060"/>
      <name val="Times New Roman"/>
      <family val="1"/>
    </font>
    <font>
      <b/>
      <i/>
      <sz val="12"/>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6" fontId="4" fillId="0" borderId="0" applyFont="0" applyFill="0" applyBorder="0" applyAlignment="0" applyProtection="0"/>
  </cellStyleXfs>
  <cellXfs count="92">
    <xf numFmtId="0" fontId="0" fillId="0" borderId="0" xfId="0"/>
    <xf numFmtId="0" fontId="3" fillId="0" borderId="0" xfId="0" applyFont="1" applyBorder="1"/>
    <xf numFmtId="0" fontId="2" fillId="0" borderId="0" xfId="0" applyFont="1" applyBorder="1"/>
    <xf numFmtId="0" fontId="8" fillId="0" borderId="0"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7" fillId="0" borderId="0"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2" fillId="0" borderId="1" xfId="0" applyFont="1" applyBorder="1"/>
    <xf numFmtId="0" fontId="3" fillId="0" borderId="0" xfId="0" applyFont="1" applyAlignment="1">
      <alignment horizontal="left" vertical="center" wrapText="1"/>
    </xf>
    <xf numFmtId="0" fontId="7" fillId="0" borderId="0" xfId="0" applyFont="1" applyBorder="1" applyAlignment="1">
      <alignment vertical="center"/>
    </xf>
    <xf numFmtId="0" fontId="5" fillId="0" borderId="0" xfId="0" applyFont="1" applyBorder="1"/>
    <xf numFmtId="0" fontId="10" fillId="0" borderId="0" xfId="0" applyFont="1" applyAlignment="1">
      <alignment horizontal="left" vertical="center"/>
    </xf>
    <xf numFmtId="0" fontId="11" fillId="0" borderId="0" xfId="0" applyFont="1"/>
    <xf numFmtId="0" fontId="12" fillId="0" borderId="0" xfId="0" applyFont="1" applyBorder="1" applyAlignment="1">
      <alignment horizontal="left" vertical="center"/>
    </xf>
    <xf numFmtId="0" fontId="2" fillId="0" borderId="0" xfId="0" applyFont="1"/>
    <xf numFmtId="164" fontId="2" fillId="0" borderId="0" xfId="0" applyNumberFormat="1" applyFont="1" applyProtection="1">
      <protection locked="0"/>
    </xf>
    <xf numFmtId="164" fontId="2" fillId="0" borderId="0" xfId="0" applyNumberFormat="1" applyFont="1" applyAlignment="1" applyProtection="1">
      <alignment horizontal="right"/>
      <protection locked="0"/>
    </xf>
    <xf numFmtId="0" fontId="7" fillId="0" borderId="0" xfId="0" applyFont="1"/>
    <xf numFmtId="0" fontId="3" fillId="0" borderId="0" xfId="0" applyFont="1"/>
    <xf numFmtId="0" fontId="7" fillId="0" borderId="0" xfId="0" applyFont="1" applyAlignment="1" applyProtection="1">
      <alignment horizontal="left"/>
      <protection locked="0"/>
    </xf>
    <xf numFmtId="0" fontId="2" fillId="0" borderId="0" xfId="0" applyFont="1" applyAlignment="1">
      <alignment horizontal="left" wrapText="1" indent="1"/>
    </xf>
    <xf numFmtId="165" fontId="2" fillId="0" borderId="0" xfId="1" applyNumberFormat="1" applyFont="1" applyFill="1" applyAlignment="1" applyProtection="1">
      <alignment horizontal="right"/>
      <protection locked="0"/>
    </xf>
    <xf numFmtId="9" fontId="2" fillId="0" borderId="0" xfId="2" applyFont="1" applyFill="1" applyAlignment="1" applyProtection="1">
      <alignment horizontal="right"/>
      <protection locked="0"/>
    </xf>
    <xf numFmtId="0" fontId="2" fillId="0" borderId="0" xfId="0" applyFont="1" applyAlignment="1">
      <alignment horizontal="left" indent="1"/>
    </xf>
    <xf numFmtId="164" fontId="2" fillId="0" borderId="0" xfId="0" applyNumberFormat="1" applyFont="1" applyAlignment="1" applyProtection="1">
      <alignment horizontal="left" indent="2"/>
      <protection locked="0"/>
    </xf>
    <xf numFmtId="165" fontId="2" fillId="0" borderId="0" xfId="1" applyNumberFormat="1" applyFont="1" applyFill="1" applyBorder="1" applyAlignment="1" applyProtection="1">
      <alignment horizontal="right"/>
      <protection locked="0"/>
    </xf>
    <xf numFmtId="9" fontId="2" fillId="0" borderId="0" xfId="2" applyFont="1" applyFill="1" applyBorder="1" applyAlignment="1" applyProtection="1">
      <alignment horizontal="right"/>
      <protection locked="0"/>
    </xf>
    <xf numFmtId="9" fontId="2" fillId="0" borderId="0" xfId="2" applyFont="1" applyBorder="1" applyAlignment="1" applyProtection="1">
      <alignment horizontal="right"/>
      <protection locked="0"/>
    </xf>
    <xf numFmtId="0" fontId="2" fillId="0" borderId="0" xfId="0" applyFont="1" applyAlignment="1">
      <alignment horizontal="left" vertical="top" wrapText="1"/>
    </xf>
    <xf numFmtId="3" fontId="2" fillId="0" borderId="0" xfId="0" applyNumberFormat="1" applyFont="1" applyAlignment="1">
      <alignment horizontal="right" vertical="top" wrapText="1"/>
    </xf>
    <xf numFmtId="0" fontId="2" fillId="0" borderId="0" xfId="0" applyFont="1" applyAlignment="1">
      <alignment horizontal="left" vertical="top" wrapText="1" indent="1"/>
    </xf>
    <xf numFmtId="9" fontId="2" fillId="0" borderId="0" xfId="2" applyFont="1" applyBorder="1" applyAlignment="1">
      <alignment horizontal="right" vertical="top" wrapText="1"/>
    </xf>
    <xf numFmtId="9" fontId="2" fillId="0" borderId="0" xfId="2" applyFont="1" applyBorder="1" applyAlignment="1">
      <alignment horizontal="right" indent="1"/>
    </xf>
    <xf numFmtId="0" fontId="2" fillId="0" borderId="0" xfId="0" applyFont="1" applyAlignment="1">
      <alignment horizontal="right"/>
    </xf>
    <xf numFmtId="3" fontId="2" fillId="0" borderId="0" xfId="0" quotePrefix="1" applyNumberFormat="1" applyFont="1" applyAlignment="1">
      <alignment horizontal="right" vertical="top" wrapText="1"/>
    </xf>
    <xf numFmtId="164" fontId="7" fillId="0" borderId="0" xfId="0" applyNumberFormat="1" applyFont="1" applyAlignment="1" applyProtection="1">
      <alignment horizontal="right"/>
      <protection locked="0"/>
    </xf>
    <xf numFmtId="0" fontId="7" fillId="0" borderId="0" xfId="0" applyFont="1" applyAlignment="1">
      <alignment horizontal="left" indent="2"/>
    </xf>
    <xf numFmtId="0" fontId="2" fillId="0" borderId="1" xfId="0" applyFont="1" applyBorder="1" applyAlignment="1">
      <alignment horizontal="left" vertical="top" wrapText="1" indent="1"/>
    </xf>
    <xf numFmtId="0" fontId="11" fillId="3" borderId="0" xfId="0" applyFont="1" applyFill="1" applyBorder="1" applyAlignment="1">
      <alignment horizontal="right"/>
    </xf>
    <xf numFmtId="0" fontId="3" fillId="0" borderId="0" xfId="0" applyFont="1" applyBorder="1" applyAlignment="1">
      <alignment horizontal="right"/>
    </xf>
    <xf numFmtId="0" fontId="10" fillId="0" borderId="0" xfId="0" applyFont="1" applyAlignment="1">
      <alignment horizontal="right"/>
    </xf>
    <xf numFmtId="0" fontId="11" fillId="0" borderId="0" xfId="0" applyFont="1" applyAlignment="1">
      <alignment horizontal="right"/>
    </xf>
    <xf numFmtId="0" fontId="6" fillId="2" borderId="1" xfId="0" applyFont="1" applyFill="1" applyBorder="1" applyAlignment="1">
      <alignment horizontal="right" vertical="center"/>
    </xf>
    <xf numFmtId="0" fontId="5" fillId="0" borderId="1" xfId="0" applyFont="1" applyBorder="1" applyAlignment="1">
      <alignment horizontal="right" vertical="center"/>
    </xf>
    <xf numFmtId="0" fontId="13" fillId="2" borderId="1" xfId="0" applyFont="1" applyFill="1" applyBorder="1" applyAlignment="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2" fillId="0" borderId="0" xfId="0" applyFont="1" applyBorder="1" applyAlignment="1">
      <alignment horizontal="right"/>
    </xf>
    <xf numFmtId="0" fontId="2" fillId="0" borderId="0" xfId="0" applyFont="1" applyAlignment="1">
      <alignment horizontal="right" indent="1"/>
    </xf>
    <xf numFmtId="0" fontId="7" fillId="0" borderId="0" xfId="0" applyFont="1" applyAlignment="1">
      <alignment horizontal="right"/>
    </xf>
    <xf numFmtId="1" fontId="2" fillId="0" borderId="0" xfId="0" applyNumberFormat="1" applyFont="1" applyAlignment="1">
      <alignment horizontal="right"/>
    </xf>
    <xf numFmtId="0" fontId="2" fillId="0" borderId="0" xfId="0" applyFont="1" applyAlignment="1">
      <alignment horizontal="left" vertical="center" wrapText="1"/>
    </xf>
    <xf numFmtId="0" fontId="5" fillId="0" borderId="0" xfId="0" applyFont="1" applyBorder="1" applyAlignment="1">
      <alignment horizontal="right"/>
    </xf>
    <xf numFmtId="0" fontId="3" fillId="0" borderId="0" xfId="0" applyFont="1" applyBorder="1" applyAlignment="1">
      <alignment horizontal="right"/>
    </xf>
    <xf numFmtId="0" fontId="6" fillId="0" borderId="0"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wrapText="1"/>
    </xf>
    <xf numFmtId="0" fontId="2" fillId="0" borderId="0" xfId="0" applyFont="1" applyAlignment="1">
      <alignment vertical="center" wrapText="1"/>
    </xf>
    <xf numFmtId="0" fontId="15" fillId="0" borderId="0" xfId="0" applyFont="1" applyAlignment="1">
      <alignment horizontal="left" vertical="top" wrapText="1" indent="1"/>
    </xf>
    <xf numFmtId="0" fontId="15" fillId="0" borderId="0" xfId="0" applyFont="1" applyAlignment="1">
      <alignment horizontal="left" indent="1"/>
    </xf>
    <xf numFmtId="0" fontId="7" fillId="0" borderId="0" xfId="0" applyFont="1" applyAlignment="1">
      <alignment horizontal="left"/>
    </xf>
    <xf numFmtId="0" fontId="3" fillId="0" borderId="1" xfId="0" applyFont="1" applyBorder="1"/>
    <xf numFmtId="0" fontId="3" fillId="0" borderId="1" xfId="0" applyFont="1" applyBorder="1" applyAlignment="1">
      <alignment horizontal="right"/>
    </xf>
    <xf numFmtId="0" fontId="16" fillId="0" borderId="0" xfId="0" applyFont="1" applyBorder="1" applyAlignment="1">
      <alignment horizontal="left"/>
    </xf>
    <xf numFmtId="0" fontId="16" fillId="0" borderId="0" xfId="0" applyFont="1" applyBorder="1"/>
    <xf numFmtId="0" fontId="8" fillId="0" borderId="1" xfId="0" applyFont="1" applyBorder="1" applyAlignment="1">
      <alignment horizontal="center" vertical="center"/>
    </xf>
    <xf numFmtId="2" fontId="6" fillId="0" borderId="1" xfId="0" applyNumberFormat="1" applyFont="1" applyBorder="1" applyAlignment="1">
      <alignment horizontal="center" vertical="center"/>
    </xf>
    <xf numFmtId="9" fontId="3" fillId="0" borderId="1" xfId="0" applyNumberFormat="1" applyFont="1" applyBorder="1" applyAlignment="1">
      <alignment horizontal="right"/>
    </xf>
    <xf numFmtId="9" fontId="3" fillId="0" borderId="1" xfId="2" applyFont="1" applyBorder="1" applyAlignment="1">
      <alignment horizontal="right"/>
    </xf>
    <xf numFmtId="165" fontId="3" fillId="0" borderId="1" xfId="1" applyNumberFormat="1" applyFont="1" applyBorder="1" applyAlignment="1">
      <alignment horizontal="right"/>
    </xf>
    <xf numFmtId="43" fontId="3" fillId="0" borderId="0" xfId="1" applyFont="1" applyBorder="1" applyAlignment="1">
      <alignment horizontal="right"/>
    </xf>
    <xf numFmtId="165" fontId="3" fillId="0" borderId="0" xfId="1" applyNumberFormat="1" applyFont="1" applyBorder="1" applyAlignment="1">
      <alignment horizontal="right" vertical="center"/>
    </xf>
    <xf numFmtId="43" fontId="3" fillId="0" borderId="0" xfId="0" applyNumberFormat="1" applyFont="1" applyBorder="1" applyAlignment="1">
      <alignment horizontal="left" vertical="center"/>
    </xf>
    <xf numFmtId="43" fontId="3" fillId="0" borderId="0" xfId="1" applyFont="1" applyBorder="1" applyAlignment="1">
      <alignment horizontal="left" vertical="center"/>
    </xf>
    <xf numFmtId="0" fontId="3" fillId="0" borderId="0" xfId="0" applyFont="1" applyBorder="1" applyAlignment="1">
      <alignment horizontal="right"/>
    </xf>
    <xf numFmtId="0" fontId="6" fillId="0" borderId="0" xfId="0" applyFont="1" applyBorder="1" applyAlignment="1">
      <alignment horizontal="center" vertical="center"/>
    </xf>
    <xf numFmtId="0" fontId="6" fillId="2" borderId="0"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7" fillId="0" borderId="0" xfId="0" applyFont="1" applyBorder="1" applyAlignment="1">
      <alignment horizontal="left" vertical="center"/>
    </xf>
    <xf numFmtId="0" fontId="5" fillId="0" borderId="0" xfId="0" applyFont="1" applyBorder="1" applyAlignment="1">
      <alignment horizontal="right"/>
    </xf>
    <xf numFmtId="0" fontId="3" fillId="0" borderId="0" xfId="0" applyFont="1" applyBorder="1" applyAlignment="1">
      <alignment horizontal="right"/>
    </xf>
    <xf numFmtId="0" fontId="14"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3" fillId="4" borderId="1" xfId="0" applyFont="1" applyFill="1" applyBorder="1" applyAlignment="1">
      <alignment horizontal="left" vertical="center"/>
    </xf>
    <xf numFmtId="0" fontId="3" fillId="4" borderId="0" xfId="0" applyFont="1" applyFill="1" applyBorder="1" applyAlignment="1">
      <alignment horizontal="center"/>
    </xf>
    <xf numFmtId="0" fontId="11" fillId="0" borderId="0" xfId="0" applyFont="1" applyFill="1" applyAlignment="1">
      <alignment horizontal="right"/>
    </xf>
    <xf numFmtId="0" fontId="11" fillId="0" borderId="0" xfId="0" applyFont="1" applyFill="1" applyBorder="1" applyAlignment="1">
      <alignment horizontal="right"/>
    </xf>
    <xf numFmtId="0" fontId="3" fillId="0" borderId="0" xfId="0" applyFont="1" applyFill="1" applyBorder="1" applyAlignment="1">
      <alignment horizontal="right"/>
    </xf>
  </cellXfs>
  <cellStyles count="5">
    <cellStyle name="Comma" xfId="1" builtinId="3"/>
    <cellStyle name="Comma 2" xfId="4" xr:uid="{00000000-0005-0000-0000-000001000000}"/>
    <cellStyle name="Normal" xfId="0" builtinId="0"/>
    <cellStyle name="Normal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5"/>
  <sheetViews>
    <sheetView topLeftCell="B1" zoomScale="56" workbookViewId="0">
      <selection activeCell="B3" sqref="B3"/>
    </sheetView>
  </sheetViews>
  <sheetFormatPr defaultColWidth="8.7265625" defaultRowHeight="15.5" x14ac:dyDescent="0.35"/>
  <cols>
    <col min="1" max="1" width="8.7265625" style="20"/>
    <col min="2" max="3" width="114.36328125" style="20" customWidth="1"/>
    <col min="4" max="16384" width="8.7265625" style="20"/>
  </cols>
  <sheetData>
    <row r="2" spans="1:7" x14ac:dyDescent="0.35">
      <c r="A2" s="20" t="s">
        <v>16</v>
      </c>
      <c r="B2" s="57" t="s">
        <v>54</v>
      </c>
      <c r="C2" s="57" t="s">
        <v>55</v>
      </c>
    </row>
    <row r="3" spans="1:7" s="10" customFormat="1" ht="98.15" customHeight="1" x14ac:dyDescent="0.35">
      <c r="B3" s="53" t="s">
        <v>98</v>
      </c>
      <c r="C3" s="59" t="s">
        <v>99</v>
      </c>
      <c r="D3" s="59"/>
      <c r="E3" s="59"/>
      <c r="F3" s="59"/>
      <c r="G3" s="59"/>
    </row>
    <row r="4" spans="1:7" ht="131.15" customHeight="1" x14ac:dyDescent="0.35">
      <c r="B4" s="58" t="s">
        <v>63</v>
      </c>
      <c r="C4" s="58" t="s">
        <v>93</v>
      </c>
    </row>
    <row r="5" spans="1:7" ht="110.15" customHeight="1" x14ac:dyDescent="0.35">
      <c r="B5" s="10" t="s">
        <v>58</v>
      </c>
      <c r="C5" s="58" t="s">
        <v>57</v>
      </c>
    </row>
    <row r="6" spans="1:7" ht="68.5" customHeight="1" x14ac:dyDescent="0.35">
      <c r="B6" s="10" t="s">
        <v>72</v>
      </c>
      <c r="C6" s="10" t="s">
        <v>87</v>
      </c>
    </row>
    <row r="7" spans="1:7" ht="120.65" customHeight="1" x14ac:dyDescent="0.35">
      <c r="B7" s="20" t="s">
        <v>50</v>
      </c>
      <c r="C7" s="20" t="s">
        <v>49</v>
      </c>
    </row>
    <row r="8" spans="1:7" ht="120.65" customHeight="1" x14ac:dyDescent="0.35"/>
    <row r="9" spans="1:7" ht="39.65" customHeight="1" x14ac:dyDescent="0.35">
      <c r="B9" s="60" t="s">
        <v>88</v>
      </c>
      <c r="C9" s="60" t="s">
        <v>92</v>
      </c>
    </row>
    <row r="10" spans="1:7" x14ac:dyDescent="0.35">
      <c r="B10" s="61"/>
    </row>
    <row r="12" spans="1:7" x14ac:dyDescent="0.35">
      <c r="A12" s="7" t="s">
        <v>79</v>
      </c>
      <c r="B12" s="63"/>
      <c r="C12" s="63"/>
    </row>
    <row r="13" spans="1:7" x14ac:dyDescent="0.35">
      <c r="A13" s="7" t="s">
        <v>89</v>
      </c>
      <c r="B13" s="64">
        <v>50</v>
      </c>
      <c r="C13" s="64">
        <v>60</v>
      </c>
    </row>
    <row r="14" spans="1:7" x14ac:dyDescent="0.35">
      <c r="A14" s="7" t="s">
        <v>90</v>
      </c>
      <c r="B14" s="64">
        <v>32000</v>
      </c>
      <c r="C14" s="64">
        <v>35000</v>
      </c>
    </row>
    <row r="15" spans="1:7" x14ac:dyDescent="0.35">
      <c r="A15" s="7" t="s">
        <v>91</v>
      </c>
      <c r="B15" s="69">
        <v>0.5</v>
      </c>
      <c r="C15" s="69">
        <v>0.45</v>
      </c>
    </row>
  </sheetData>
  <sheetProtection algorithmName="SHA-512" hashValue="La7+6qBPHyafWpT2VqH7vyUXwdWhN9OPpZQ9ukmI8sGPouuygT56Ba6a0BRs0rEWNhL5G9C/RoHAEAvzLwlYGg==" saltValue="wk8JWB8Qmp+3dA+j0jpp4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0"/>
  <sheetViews>
    <sheetView tabSelected="1" topLeftCell="A9" zoomScale="89" workbookViewId="0">
      <selection activeCell="H15" sqref="H15"/>
    </sheetView>
  </sheetViews>
  <sheetFormatPr defaultColWidth="8.7265625" defaultRowHeight="15.5" x14ac:dyDescent="0.35"/>
  <cols>
    <col min="1" max="1" width="8.7265625" style="3"/>
    <col min="2" max="2" width="50.90625" style="1" customWidth="1"/>
    <col min="3" max="9" width="15.08984375" style="41" customWidth="1"/>
    <col min="10" max="10" width="15.08984375" style="1" customWidth="1"/>
    <col min="11" max="11" width="15.26953125" style="1" bestFit="1" customWidth="1"/>
    <col min="12" max="14" width="13.08984375" style="1" customWidth="1"/>
    <col min="15" max="16384" width="8.7265625" style="1"/>
  </cols>
  <sheetData>
    <row r="1" spans="1:9" x14ac:dyDescent="0.35">
      <c r="A1" s="81" t="s">
        <v>8</v>
      </c>
      <c r="B1" s="81"/>
      <c r="C1" s="40" t="str">
        <f>RIGHT(C9,1)</f>
        <v>5</v>
      </c>
      <c r="D1" s="40" t="str">
        <f>IF(ISEVEN(C1),"sc","sl")</f>
        <v>sl</v>
      </c>
      <c r="E1" s="55"/>
      <c r="F1" s="55"/>
      <c r="G1" s="55"/>
      <c r="H1" s="55"/>
      <c r="I1" s="55"/>
    </row>
    <row r="2" spans="1:9" x14ac:dyDescent="0.35">
      <c r="A2" s="81" t="s">
        <v>9</v>
      </c>
      <c r="B2" s="81"/>
      <c r="C2" s="55"/>
      <c r="D2" s="82" t="s">
        <v>12</v>
      </c>
      <c r="E2" s="82"/>
      <c r="F2" s="82"/>
      <c r="G2" s="55"/>
      <c r="H2" s="55"/>
      <c r="I2" s="55"/>
    </row>
    <row r="3" spans="1:9" x14ac:dyDescent="0.35">
      <c r="A3" s="81" t="s">
        <v>96</v>
      </c>
      <c r="B3" s="81"/>
      <c r="C3" s="81"/>
      <c r="D3" s="83" t="s">
        <v>94</v>
      </c>
      <c r="E3" s="83"/>
      <c r="F3" s="83"/>
      <c r="G3" s="55"/>
      <c r="H3" s="55"/>
      <c r="I3" s="55"/>
    </row>
    <row r="4" spans="1:9" x14ac:dyDescent="0.35">
      <c r="A4" s="81" t="s">
        <v>97</v>
      </c>
      <c r="B4" s="81"/>
      <c r="C4" s="55"/>
      <c r="D4" s="54" t="s">
        <v>95</v>
      </c>
      <c r="E4" s="55"/>
      <c r="F4" s="54" t="s">
        <v>100</v>
      </c>
      <c r="G4" s="55"/>
      <c r="H4" s="55"/>
      <c r="I4" s="55"/>
    </row>
    <row r="5" spans="1:9" x14ac:dyDescent="0.35">
      <c r="A5" s="5" t="s">
        <v>10</v>
      </c>
      <c r="B5" s="2"/>
      <c r="C5" s="55"/>
      <c r="D5" s="55"/>
      <c r="E5" s="55"/>
      <c r="F5" s="55"/>
      <c r="G5" s="55"/>
      <c r="H5" s="55"/>
      <c r="I5" s="55"/>
    </row>
    <row r="6" spans="1:9" x14ac:dyDescent="0.35">
      <c r="A6" s="11" t="s">
        <v>11</v>
      </c>
      <c r="B6" s="2"/>
      <c r="C6" s="55"/>
      <c r="D6" s="55"/>
      <c r="E6" s="55"/>
      <c r="F6" s="55"/>
      <c r="G6" s="55"/>
      <c r="H6" s="55"/>
      <c r="I6" s="55"/>
    </row>
    <row r="7" spans="1:9" s="14" customFormat="1" x14ac:dyDescent="0.35">
      <c r="A7" s="13" t="s">
        <v>13</v>
      </c>
      <c r="C7" s="42" t="s">
        <v>14</v>
      </c>
      <c r="D7" s="43"/>
      <c r="E7" s="43"/>
      <c r="F7" s="89"/>
      <c r="G7" s="89"/>
      <c r="H7" s="43"/>
      <c r="I7" s="43"/>
    </row>
    <row r="8" spans="1:9" x14ac:dyDescent="0.35">
      <c r="A8" s="67" t="s">
        <v>0</v>
      </c>
      <c r="B8" s="7" t="s">
        <v>1</v>
      </c>
      <c r="C8" s="44" t="s">
        <v>2</v>
      </c>
      <c r="D8" s="45" t="s">
        <v>3</v>
      </c>
      <c r="E8" s="45" t="s">
        <v>4</v>
      </c>
      <c r="F8" s="90"/>
      <c r="G8" s="91"/>
      <c r="H8" s="55"/>
      <c r="I8" s="55"/>
    </row>
    <row r="9" spans="1:9" ht="23" customHeight="1" x14ac:dyDescent="0.35">
      <c r="A9" s="68">
        <f>SUM(A22:A153)</f>
        <v>10</v>
      </c>
      <c r="B9" s="8"/>
      <c r="C9" s="46" t="s">
        <v>64</v>
      </c>
      <c r="D9" s="47"/>
      <c r="E9" s="47" t="s">
        <v>101</v>
      </c>
      <c r="F9" s="90"/>
      <c r="G9" s="91"/>
      <c r="H9" s="55"/>
      <c r="I9" s="55"/>
    </row>
    <row r="10" spans="1:9" ht="16.5" customHeight="1" x14ac:dyDescent="0.35">
      <c r="A10" s="77" t="s">
        <v>5</v>
      </c>
      <c r="B10" s="78" t="s">
        <v>6</v>
      </c>
      <c r="C10" s="78"/>
      <c r="D10" s="78"/>
      <c r="E10" s="78"/>
      <c r="F10" s="78"/>
      <c r="G10" s="78"/>
    </row>
    <row r="11" spans="1:9" ht="16.5" customHeight="1" x14ac:dyDescent="0.35">
      <c r="A11" s="77"/>
      <c r="B11" s="15" t="s">
        <v>15</v>
      </c>
      <c r="C11" s="48"/>
      <c r="D11" s="48"/>
      <c r="E11" s="48"/>
    </row>
    <row r="12" spans="1:9" ht="16.5" customHeight="1" x14ac:dyDescent="0.35">
      <c r="A12" s="77"/>
      <c r="B12" s="4" t="s">
        <v>7</v>
      </c>
      <c r="C12" s="48"/>
      <c r="D12" s="48"/>
      <c r="E12" s="48"/>
    </row>
    <row r="13" spans="1:9" ht="16.5" customHeight="1" x14ac:dyDescent="0.35">
      <c r="A13" s="77"/>
      <c r="B13" s="5"/>
      <c r="C13" s="48"/>
      <c r="D13" s="48"/>
      <c r="E13" s="48"/>
    </row>
    <row r="14" spans="1:9" x14ac:dyDescent="0.35">
      <c r="A14" s="56"/>
      <c r="B14" s="5" t="s">
        <v>52</v>
      </c>
      <c r="C14" s="48"/>
      <c r="D14" s="48"/>
      <c r="E14" s="48"/>
      <c r="F14" s="55"/>
      <c r="G14" s="55"/>
      <c r="H14" s="55"/>
      <c r="I14" s="55"/>
    </row>
    <row r="15" spans="1:9" ht="160.5" customHeight="1" x14ac:dyDescent="0.35">
      <c r="B15" s="79" t="s">
        <v>65</v>
      </c>
      <c r="C15" s="80"/>
      <c r="D15" s="80"/>
      <c r="E15" s="80"/>
      <c r="F15" s="80"/>
      <c r="G15" s="80"/>
    </row>
    <row r="16" spans="1:9" ht="16.5" x14ac:dyDescent="0.35">
      <c r="B16" s="84" t="s">
        <v>56</v>
      </c>
      <c r="C16" s="84"/>
      <c r="D16" s="84"/>
      <c r="E16" s="84"/>
      <c r="F16" s="84"/>
      <c r="G16" s="84"/>
      <c r="H16" s="55"/>
      <c r="I16" s="55"/>
    </row>
    <row r="17" spans="1:9" ht="107.15" customHeight="1" x14ac:dyDescent="0.35">
      <c r="B17" s="79" t="str">
        <f>IF($D$1="sl",data!B3,data!C3)</f>
        <v xml:space="preserve">Tổng đầu tư hoàn thành cuối năm 2021 gồm:
Hệ thống máy gia công trị giá  800 triệu đồng, chi phí vận chuyển 10 triệu đồng, các hạng mục này hình thành giá trị tài sản cố định, được khấu hao đều hết trong 5 năm. Tuy nhiên vào thời điểm thanh lý dự án, vẫn bán lại được hệ thống máy gia công bằng 10% giá trị mua vào (giả định đây là thu nhập sau thuế).
Thời gian vận hành và hoạt động của dự án diễn ra từ năm 2022 đến năm 2026, năm 2027 sẽ tiến hành thanh lý dự án và không có hoạt động tạo ra doanh thu cũng như chi phí. </v>
      </c>
      <c r="C17" s="79"/>
      <c r="D17" s="79"/>
      <c r="E17" s="79"/>
      <c r="F17" s="79"/>
      <c r="G17" s="79"/>
      <c r="H17" s="55"/>
      <c r="I17" s="55"/>
    </row>
    <row r="18" spans="1:9" ht="138.65" customHeight="1" x14ac:dyDescent="0.35">
      <c r="B18" s="79" t="str">
        <f>IF($D$1="sl",data!B4,data!C4)</f>
        <v>Ước lượng tình hình sản xuất kinh doanh năm đầu tiên hoạt động như sau:
Có 100 loại mặt hàng được bán. Sản lượng bán trung bình mỗi loại/tháng là 50 sản phẩm.
Giá bán trung bình một sản phẩm là 32 ngàn đồng/sản phẩm.
Chi phí hoạt động thường xuyên gồm:	
Chi phí thuê mặt bằng năm đầu tiên: 150 	triệu đồng/năm.
Tỷ lệ nguyên liệu &amp; gia công/doanh thu: 50%/doanh thu
Chi phí sản xuất chung: 5% /Doanh thu
Chi phí quản lý, marketing:	18%/doanh thu</v>
      </c>
      <c r="C18" s="79"/>
      <c r="D18" s="79"/>
      <c r="E18" s="79"/>
      <c r="F18" s="79"/>
      <c r="G18" s="79"/>
      <c r="H18" s="55"/>
      <c r="I18" s="55"/>
    </row>
    <row r="19" spans="1:9" ht="104.15" customHeight="1" x14ac:dyDescent="0.35">
      <c r="B19" s="79" t="str">
        <f>IF($D$1="sl",data!B5,data!C5)</f>
        <v>Ước lượng tình hình sản xuất kinh doanh năm 2023 đến năm 2026		
Tốc độ tăng sản lượng bán trung bình: 10%/năm
Tốc độ tăng giá bán: 7%/năm
Tốc độ tăng giá thuê mặt bằng: 8%/năm
Thuế suất thuế thu nhập doanh nghiệp: 20%	
Nhu cầu vốn lưu động: 30% doanh thu</v>
      </c>
      <c r="C19" s="79"/>
      <c r="D19" s="79"/>
      <c r="E19" s="79"/>
      <c r="F19" s="79"/>
      <c r="G19" s="79"/>
      <c r="H19" s="55"/>
      <c r="I19" s="55"/>
    </row>
    <row r="20" spans="1:9" ht="66.650000000000006" customHeight="1" x14ac:dyDescent="0.35">
      <c r="B20" s="79" t="str">
        <f>IF($D$1="sl",data!B6,data!C6)</f>
        <v>Tổng đầu tư ban đầu được tài trợ từ vốn vay và vốn tự có		
Tỷ lệ vốn vay/Tổng vốn đầu tư: 40%; Thời hạn vay 3 năm, lãi suất vay cố định 12%/năm
Phương án trả vốn gốc đều hàng năm, lãi tính trên dư nợ.
Chi phí sử dụng vốn chủ sở hữu: 18%</v>
      </c>
      <c r="C20" s="79"/>
      <c r="D20" s="79"/>
      <c r="E20" s="79"/>
      <c r="F20" s="79"/>
      <c r="G20" s="79"/>
      <c r="H20" s="55"/>
      <c r="I20" s="55"/>
    </row>
    <row r="21" spans="1:9" x14ac:dyDescent="0.35">
      <c r="B21" s="85" t="s">
        <v>53</v>
      </c>
      <c r="C21" s="85"/>
      <c r="D21" s="85"/>
      <c r="E21" s="85"/>
      <c r="F21" s="85"/>
      <c r="G21" s="85"/>
      <c r="H21" s="55"/>
      <c r="I21" s="55"/>
    </row>
    <row r="22" spans="1:9" x14ac:dyDescent="0.35">
      <c r="A22" s="3">
        <v>1.25</v>
      </c>
      <c r="B22" s="85" t="s">
        <v>59</v>
      </c>
      <c r="C22" s="85"/>
      <c r="D22" s="85"/>
      <c r="E22" s="85"/>
      <c r="F22" s="85"/>
      <c r="G22" s="85"/>
      <c r="H22" s="55"/>
      <c r="I22" s="55"/>
    </row>
    <row r="23" spans="1:9" s="2" customFormat="1" x14ac:dyDescent="0.35">
      <c r="A23" s="6"/>
      <c r="B23" s="16" t="s">
        <v>60</v>
      </c>
      <c r="C23" s="18"/>
      <c r="D23" s="18" t="s">
        <v>17</v>
      </c>
      <c r="E23" s="18"/>
      <c r="F23" s="18"/>
      <c r="G23" s="18"/>
      <c r="H23" s="18"/>
      <c r="I23" s="49"/>
    </row>
    <row r="24" spans="1:9" s="2" customFormat="1" x14ac:dyDescent="0.35">
      <c r="A24" s="6"/>
      <c r="B24" s="62" t="s">
        <v>51</v>
      </c>
      <c r="C24" s="18"/>
      <c r="D24" s="18"/>
      <c r="E24" s="18"/>
      <c r="F24" s="18"/>
      <c r="G24" s="18"/>
      <c r="H24" s="18"/>
      <c r="I24" s="49"/>
    </row>
    <row r="25" spans="1:9" s="2" customFormat="1" x14ac:dyDescent="0.35">
      <c r="A25" s="6"/>
      <c r="B25" s="22" t="s">
        <v>18</v>
      </c>
      <c r="C25" s="23"/>
      <c r="D25" s="18" t="s">
        <v>19</v>
      </c>
      <c r="E25" s="18"/>
      <c r="F25" s="18"/>
      <c r="G25" s="18"/>
      <c r="H25" s="18"/>
      <c r="I25" s="49"/>
    </row>
    <row r="26" spans="1:9" s="2" customFormat="1" x14ac:dyDescent="0.35">
      <c r="A26" s="6"/>
      <c r="B26" s="22" t="s">
        <v>20</v>
      </c>
      <c r="C26" s="23"/>
      <c r="D26" s="18" t="s">
        <v>19</v>
      </c>
      <c r="E26" s="18"/>
      <c r="F26" s="18"/>
      <c r="G26" s="18"/>
      <c r="H26" s="18"/>
      <c r="I26" s="49"/>
    </row>
    <row r="27" spans="1:9" s="2" customFormat="1" x14ac:dyDescent="0.35">
      <c r="A27" s="6"/>
      <c r="B27" s="17" t="s">
        <v>21</v>
      </c>
      <c r="C27" s="23"/>
      <c r="D27" s="18" t="s">
        <v>17</v>
      </c>
      <c r="E27" s="18"/>
      <c r="F27" s="18"/>
      <c r="G27" s="18"/>
      <c r="H27" s="18"/>
      <c r="I27" s="49"/>
    </row>
    <row r="28" spans="1:9" s="2" customFormat="1" x14ac:dyDescent="0.35">
      <c r="A28" s="6"/>
      <c r="B28" s="17" t="s">
        <v>61</v>
      </c>
      <c r="C28" s="24"/>
      <c r="D28" s="18" t="s">
        <v>76</v>
      </c>
      <c r="E28" s="18"/>
      <c r="F28" s="18"/>
      <c r="G28" s="18"/>
      <c r="H28" s="18"/>
      <c r="I28" s="49"/>
    </row>
    <row r="29" spans="1:9" s="2" customFormat="1" x14ac:dyDescent="0.35">
      <c r="A29" s="6"/>
      <c r="B29" s="21" t="s">
        <v>22</v>
      </c>
      <c r="C29" s="18"/>
      <c r="D29" s="18"/>
      <c r="E29" s="18"/>
      <c r="F29" s="18"/>
      <c r="G29" s="18"/>
      <c r="H29" s="18"/>
      <c r="I29" s="49"/>
    </row>
    <row r="30" spans="1:9" s="2" customFormat="1" x14ac:dyDescent="0.35">
      <c r="A30" s="6"/>
      <c r="B30" s="25" t="s">
        <v>23</v>
      </c>
      <c r="C30" s="24"/>
      <c r="D30" s="18"/>
      <c r="E30" s="18"/>
      <c r="F30" s="18"/>
      <c r="G30" s="18"/>
      <c r="H30" s="18"/>
      <c r="I30" s="49"/>
    </row>
    <row r="31" spans="1:9" s="2" customFormat="1" x14ac:dyDescent="0.35">
      <c r="A31" s="6"/>
      <c r="B31" s="25" t="s">
        <v>24</v>
      </c>
      <c r="C31" s="24"/>
      <c r="D31" s="18"/>
      <c r="E31" s="18"/>
      <c r="F31" s="18"/>
      <c r="G31" s="18"/>
      <c r="H31" s="18"/>
      <c r="I31" s="49"/>
    </row>
    <row r="32" spans="1:9" s="2" customFormat="1" x14ac:dyDescent="0.35">
      <c r="A32" s="6"/>
      <c r="B32" s="26" t="s">
        <v>25</v>
      </c>
      <c r="C32" s="27"/>
      <c r="D32" s="18" t="s">
        <v>17</v>
      </c>
      <c r="E32" s="18"/>
      <c r="F32" s="18"/>
      <c r="G32" s="18"/>
      <c r="H32" s="18"/>
      <c r="I32" s="49"/>
    </row>
    <row r="33" spans="1:9" s="2" customFormat="1" x14ac:dyDescent="0.35">
      <c r="A33" s="6"/>
      <c r="B33" s="26" t="s">
        <v>26</v>
      </c>
      <c r="C33" s="29"/>
      <c r="D33" s="18" t="s">
        <v>17</v>
      </c>
      <c r="E33" s="18"/>
      <c r="F33" s="18"/>
      <c r="G33" s="18"/>
      <c r="H33" s="18"/>
      <c r="I33" s="49"/>
    </row>
    <row r="34" spans="1:9" s="2" customFormat="1" x14ac:dyDescent="0.35">
      <c r="A34" s="6"/>
      <c r="B34" s="19" t="s">
        <v>62</v>
      </c>
      <c r="C34" s="18"/>
      <c r="D34" s="18"/>
      <c r="E34" s="18"/>
      <c r="F34" s="18"/>
      <c r="G34" s="18"/>
      <c r="H34" s="18"/>
      <c r="I34" s="49"/>
    </row>
    <row r="35" spans="1:9" s="2" customFormat="1" x14ac:dyDescent="0.35">
      <c r="A35" s="6"/>
      <c r="B35" s="30" t="s">
        <v>27</v>
      </c>
      <c r="C35" s="31"/>
      <c r="D35" s="31"/>
      <c r="E35" s="31"/>
      <c r="F35" s="31"/>
      <c r="G35" s="18"/>
      <c r="H35" s="18"/>
      <c r="I35" s="49"/>
    </row>
    <row r="36" spans="1:9" s="2" customFormat="1" x14ac:dyDescent="0.35">
      <c r="A36" s="6"/>
      <c r="B36" s="32" t="s">
        <v>43</v>
      </c>
      <c r="C36" s="31"/>
      <c r="D36" s="31"/>
      <c r="E36" s="31"/>
      <c r="F36" s="31"/>
      <c r="G36" s="18"/>
      <c r="H36" s="18"/>
      <c r="I36" s="49"/>
    </row>
    <row r="37" spans="1:9" s="2" customFormat="1" x14ac:dyDescent="0.35">
      <c r="A37" s="6"/>
      <c r="B37" s="32" t="s">
        <v>73</v>
      </c>
      <c r="C37" s="31"/>
      <c r="D37" s="31" t="s">
        <v>74</v>
      </c>
      <c r="E37" s="31"/>
      <c r="F37" s="31"/>
      <c r="G37" s="18"/>
      <c r="H37" s="18"/>
      <c r="I37" s="49"/>
    </row>
    <row r="38" spans="1:9" s="2" customFormat="1" x14ac:dyDescent="0.35">
      <c r="A38" s="6"/>
      <c r="B38" s="30" t="s">
        <v>44</v>
      </c>
      <c r="C38" s="31"/>
      <c r="D38" s="31" t="s">
        <v>75</v>
      </c>
      <c r="E38" s="31"/>
      <c r="F38" s="31"/>
      <c r="G38" s="18"/>
      <c r="H38" s="18"/>
      <c r="I38" s="49"/>
    </row>
    <row r="39" spans="1:9" s="2" customFormat="1" x14ac:dyDescent="0.35">
      <c r="A39" s="6"/>
      <c r="B39" s="16" t="s">
        <v>28</v>
      </c>
      <c r="C39" s="18"/>
      <c r="D39" s="18"/>
      <c r="E39" s="18"/>
      <c r="F39" s="18"/>
      <c r="G39" s="18"/>
      <c r="H39" s="18"/>
      <c r="I39" s="49"/>
    </row>
    <row r="40" spans="1:9" s="2" customFormat="1" x14ac:dyDescent="0.35">
      <c r="A40" s="6"/>
      <c r="B40" s="25" t="s">
        <v>29</v>
      </c>
      <c r="C40" s="27"/>
      <c r="D40" s="18" t="s">
        <v>30</v>
      </c>
      <c r="E40" s="18"/>
      <c r="F40" s="18"/>
      <c r="G40" s="18"/>
      <c r="H40" s="18"/>
      <c r="I40" s="49"/>
    </row>
    <row r="41" spans="1:9" s="2" customFormat="1" x14ac:dyDescent="0.35">
      <c r="A41" s="6"/>
      <c r="B41" s="20" t="s">
        <v>31</v>
      </c>
      <c r="C41" s="33"/>
      <c r="D41" s="18"/>
      <c r="E41" s="18"/>
      <c r="F41" s="18"/>
      <c r="G41" s="18"/>
      <c r="H41" s="18"/>
      <c r="I41" s="49"/>
    </row>
    <row r="42" spans="1:9" s="2" customFormat="1" x14ac:dyDescent="0.35">
      <c r="A42" s="6"/>
      <c r="B42" s="20" t="s">
        <v>66</v>
      </c>
      <c r="C42" s="28"/>
      <c r="D42" s="18"/>
      <c r="E42" s="18"/>
      <c r="F42" s="18"/>
      <c r="G42" s="18"/>
      <c r="H42" s="18"/>
      <c r="I42" s="49"/>
    </row>
    <row r="43" spans="1:9" s="2" customFormat="1" x14ac:dyDescent="0.35">
      <c r="A43" s="6"/>
      <c r="B43" s="25" t="s">
        <v>32</v>
      </c>
      <c r="C43" s="34"/>
      <c r="D43" s="35" t="s">
        <v>86</v>
      </c>
      <c r="E43" s="50"/>
      <c r="F43" s="50"/>
      <c r="G43" s="18"/>
      <c r="H43" s="18"/>
      <c r="I43" s="49"/>
    </row>
    <row r="44" spans="1:9" s="2" customFormat="1" x14ac:dyDescent="0.35">
      <c r="A44" s="6"/>
      <c r="B44" s="19" t="s">
        <v>33</v>
      </c>
      <c r="C44" s="18"/>
      <c r="D44" s="18"/>
      <c r="E44" s="18"/>
      <c r="F44" s="18"/>
      <c r="G44" s="18"/>
      <c r="H44" s="18"/>
      <c r="I44" s="49"/>
    </row>
    <row r="45" spans="1:9" s="2" customFormat="1" x14ac:dyDescent="0.35">
      <c r="A45" s="6"/>
      <c r="B45" s="30" t="s">
        <v>34</v>
      </c>
      <c r="C45" s="33"/>
      <c r="D45" s="36" t="s">
        <v>35</v>
      </c>
      <c r="E45" s="31"/>
      <c r="F45" s="31"/>
      <c r="G45" s="18"/>
      <c r="H45" s="18"/>
      <c r="I45" s="49"/>
    </row>
    <row r="46" spans="1:9" s="2" customFormat="1" x14ac:dyDescent="0.35">
      <c r="A46" s="6"/>
      <c r="B46" s="30" t="s">
        <v>36</v>
      </c>
      <c r="C46" s="33"/>
      <c r="D46" s="36" t="s">
        <v>35</v>
      </c>
      <c r="E46" s="31"/>
      <c r="F46" s="31"/>
      <c r="G46" s="18"/>
      <c r="H46" s="18"/>
      <c r="I46" s="49"/>
    </row>
    <row r="47" spans="1:9" s="2" customFormat="1" x14ac:dyDescent="0.35">
      <c r="A47" s="6"/>
      <c r="B47" s="30" t="s">
        <v>37</v>
      </c>
      <c r="C47" s="33"/>
      <c r="D47" s="36" t="s">
        <v>35</v>
      </c>
      <c r="E47" s="31"/>
      <c r="F47" s="31"/>
      <c r="G47" s="18"/>
      <c r="H47" s="18"/>
      <c r="I47" s="49"/>
    </row>
    <row r="48" spans="1:9" s="2" customFormat="1" x14ac:dyDescent="0.35">
      <c r="A48" s="6"/>
      <c r="B48" s="16" t="s">
        <v>38</v>
      </c>
      <c r="C48" s="28"/>
      <c r="D48" s="18"/>
      <c r="E48" s="18"/>
      <c r="F48" s="18"/>
      <c r="G48" s="18"/>
      <c r="H48" s="18"/>
      <c r="I48" s="49"/>
    </row>
    <row r="49" spans="1:9" s="2" customFormat="1" x14ac:dyDescent="0.35">
      <c r="A49" s="6"/>
      <c r="B49" s="16" t="s">
        <v>69</v>
      </c>
      <c r="C49" s="28"/>
      <c r="D49" s="18" t="s">
        <v>86</v>
      </c>
      <c r="E49" s="18"/>
      <c r="F49" s="18"/>
      <c r="G49" s="18"/>
      <c r="H49" s="18"/>
      <c r="I49" s="49"/>
    </row>
    <row r="50" spans="1:9" s="2" customFormat="1" x14ac:dyDescent="0.35">
      <c r="A50" s="6"/>
      <c r="B50" s="16" t="s">
        <v>40</v>
      </c>
      <c r="C50" s="28"/>
      <c r="D50" s="36" t="s">
        <v>35</v>
      </c>
      <c r="E50" s="18"/>
      <c r="F50" s="18"/>
      <c r="G50" s="18"/>
      <c r="H50" s="18"/>
      <c r="I50" s="49"/>
    </row>
    <row r="51" spans="1:9" s="2" customFormat="1" x14ac:dyDescent="0.35">
      <c r="A51" s="6"/>
      <c r="B51" s="16"/>
      <c r="C51" s="35"/>
      <c r="D51" s="35"/>
      <c r="E51" s="35"/>
      <c r="F51" s="35"/>
      <c r="G51" s="35"/>
      <c r="H51" s="35"/>
      <c r="I51" s="49"/>
    </row>
    <row r="52" spans="1:9" s="2" customFormat="1" x14ac:dyDescent="0.35">
      <c r="A52" s="6">
        <v>0.5</v>
      </c>
      <c r="B52" s="38" t="s">
        <v>67</v>
      </c>
      <c r="C52" s="35"/>
      <c r="D52" s="37"/>
      <c r="E52" s="37"/>
      <c r="F52" s="35"/>
      <c r="G52" s="18"/>
      <c r="H52" s="35"/>
      <c r="I52" s="49"/>
    </row>
    <row r="53" spans="1:9" s="2" customFormat="1" x14ac:dyDescent="0.35">
      <c r="B53" s="49"/>
      <c r="C53" s="49"/>
      <c r="D53" s="49"/>
      <c r="E53" s="49"/>
      <c r="F53" s="49"/>
      <c r="G53" s="49"/>
      <c r="H53" s="49"/>
      <c r="I53" s="49"/>
    </row>
    <row r="54" spans="1:9" s="2" customFormat="1" x14ac:dyDescent="0.35">
      <c r="A54" s="6"/>
      <c r="B54" s="49"/>
      <c r="C54" s="49"/>
      <c r="D54" s="49"/>
      <c r="E54" s="49"/>
      <c r="F54" s="49"/>
      <c r="G54" s="49"/>
      <c r="H54" s="49"/>
      <c r="I54" s="49"/>
    </row>
    <row r="55" spans="1:9" s="2" customFormat="1" x14ac:dyDescent="0.35">
      <c r="A55" s="6"/>
      <c r="B55" s="49"/>
      <c r="C55" s="49"/>
      <c r="D55" s="49"/>
      <c r="E55" s="49"/>
      <c r="F55" s="49"/>
      <c r="G55" s="49"/>
      <c r="H55" s="49"/>
      <c r="I55" s="49"/>
    </row>
    <row r="56" spans="1:9" s="2" customFormat="1" x14ac:dyDescent="0.35">
      <c r="A56" s="6"/>
      <c r="B56" s="49"/>
      <c r="C56" s="49"/>
      <c r="D56" s="49"/>
      <c r="E56" s="49"/>
      <c r="F56" s="49"/>
      <c r="G56" s="49"/>
      <c r="H56" s="49"/>
      <c r="I56" s="49"/>
    </row>
    <row r="57" spans="1:9" s="2" customFormat="1" x14ac:dyDescent="0.35">
      <c r="A57" s="6"/>
      <c r="B57" s="49"/>
      <c r="C57" s="49"/>
      <c r="D57" s="49"/>
      <c r="E57" s="49"/>
      <c r="F57" s="49"/>
      <c r="G57" s="49"/>
      <c r="H57" s="49"/>
      <c r="I57" s="49"/>
    </row>
    <row r="58" spans="1:9" s="2" customFormat="1" x14ac:dyDescent="0.35">
      <c r="A58" s="6"/>
      <c r="B58" s="49"/>
      <c r="C58" s="49"/>
      <c r="D58" s="49"/>
      <c r="E58" s="49"/>
      <c r="F58" s="49"/>
      <c r="G58" s="49"/>
      <c r="H58" s="49"/>
      <c r="I58" s="49"/>
    </row>
    <row r="59" spans="1:9" s="2" customFormat="1" x14ac:dyDescent="0.35">
      <c r="A59" s="6"/>
      <c r="B59" s="16"/>
      <c r="C59" s="35"/>
      <c r="D59" s="35"/>
      <c r="E59" s="35"/>
      <c r="F59" s="35"/>
      <c r="G59" s="35"/>
      <c r="H59" s="35"/>
      <c r="I59" s="49"/>
    </row>
    <row r="60" spans="1:9" s="2" customFormat="1" x14ac:dyDescent="0.35">
      <c r="A60" s="6">
        <v>0.5</v>
      </c>
      <c r="B60" s="38" t="s">
        <v>39</v>
      </c>
      <c r="C60" s="35"/>
      <c r="D60" s="35"/>
      <c r="E60" s="35"/>
      <c r="F60" s="18"/>
      <c r="G60" s="35"/>
      <c r="H60" s="35"/>
      <c r="I60" s="49"/>
    </row>
    <row r="61" spans="1:9" s="2" customFormat="1" x14ac:dyDescent="0.35">
      <c r="A61" s="6"/>
      <c r="B61" s="35"/>
      <c r="C61" s="35"/>
      <c r="D61" s="35"/>
      <c r="E61" s="35"/>
      <c r="F61" s="35"/>
      <c r="G61" s="35"/>
      <c r="H61" s="35"/>
      <c r="I61" s="49"/>
    </row>
    <row r="62" spans="1:9" s="2" customFormat="1" x14ac:dyDescent="0.35">
      <c r="A62" s="6"/>
      <c r="B62" s="35"/>
      <c r="C62" s="35"/>
      <c r="D62" s="35"/>
      <c r="E62" s="35"/>
      <c r="F62" s="35"/>
      <c r="G62" s="35"/>
      <c r="H62" s="35"/>
      <c r="I62" s="49"/>
    </row>
    <row r="63" spans="1:9" s="2" customFormat="1" x14ac:dyDescent="0.35">
      <c r="A63" s="6"/>
      <c r="B63" s="35"/>
      <c r="C63" s="35"/>
      <c r="D63" s="35"/>
      <c r="E63" s="35"/>
      <c r="F63" s="35"/>
      <c r="G63" s="35"/>
      <c r="H63" s="35"/>
      <c r="I63" s="49"/>
    </row>
    <row r="64" spans="1:9" s="2" customFormat="1" x14ac:dyDescent="0.35">
      <c r="A64" s="6"/>
      <c r="B64" s="35"/>
      <c r="C64" s="35"/>
      <c r="D64" s="35"/>
      <c r="E64" s="35"/>
      <c r="F64" s="35"/>
      <c r="G64" s="35"/>
      <c r="H64" s="35"/>
      <c r="I64" s="49"/>
    </row>
    <row r="65" spans="1:9" s="2" customFormat="1" x14ac:dyDescent="0.35">
      <c r="A65" s="6"/>
      <c r="B65" s="35"/>
      <c r="C65" s="35"/>
      <c r="D65" s="35"/>
      <c r="E65" s="35"/>
      <c r="F65" s="35"/>
      <c r="G65" s="35"/>
      <c r="H65" s="35"/>
      <c r="I65" s="49"/>
    </row>
    <row r="66" spans="1:9" s="2" customFormat="1" x14ac:dyDescent="0.35">
      <c r="A66" s="6"/>
      <c r="B66" s="35"/>
      <c r="C66" s="35"/>
      <c r="D66" s="35"/>
      <c r="E66" s="35"/>
      <c r="F66" s="35"/>
      <c r="G66" s="35"/>
      <c r="H66" s="35"/>
      <c r="I66" s="49"/>
    </row>
    <row r="67" spans="1:9" s="2" customFormat="1" x14ac:dyDescent="0.35">
      <c r="A67" s="6"/>
      <c r="B67" s="35"/>
      <c r="C67" s="35"/>
      <c r="D67" s="35"/>
      <c r="E67" s="35"/>
      <c r="F67" s="35"/>
      <c r="G67" s="35"/>
      <c r="H67" s="35"/>
      <c r="I67" s="49"/>
    </row>
    <row r="68" spans="1:9" s="2" customFormat="1" x14ac:dyDescent="0.35">
      <c r="A68" s="6"/>
      <c r="B68" s="16"/>
      <c r="C68" s="35"/>
      <c r="D68" s="35"/>
      <c r="E68" s="35"/>
      <c r="F68" s="35"/>
      <c r="G68" s="35"/>
      <c r="H68" s="35"/>
      <c r="I68" s="49"/>
    </row>
    <row r="69" spans="1:9" s="2" customFormat="1" x14ac:dyDescent="0.35">
      <c r="A69" s="6">
        <v>0.75</v>
      </c>
      <c r="B69" s="38" t="s">
        <v>41</v>
      </c>
      <c r="C69" s="35"/>
      <c r="D69" s="35"/>
      <c r="E69" s="35"/>
      <c r="F69" s="35"/>
      <c r="G69" s="35"/>
      <c r="H69" s="18"/>
      <c r="I69" s="49"/>
    </row>
    <row r="70" spans="1:9" s="2" customFormat="1" x14ac:dyDescent="0.35">
      <c r="B70" s="49"/>
      <c r="C70" s="49"/>
      <c r="D70" s="49"/>
      <c r="E70" s="49"/>
      <c r="F70" s="49"/>
      <c r="G70" s="49"/>
      <c r="H70" s="49"/>
      <c r="I70" s="49"/>
    </row>
    <row r="71" spans="1:9" s="2" customFormat="1" x14ac:dyDescent="0.35">
      <c r="A71" s="6"/>
      <c r="B71" s="49"/>
      <c r="C71" s="49"/>
      <c r="D71" s="49"/>
      <c r="E71" s="49"/>
      <c r="F71" s="49"/>
      <c r="G71" s="49"/>
      <c r="H71" s="49"/>
      <c r="I71" s="49"/>
    </row>
    <row r="72" spans="1:9" s="2" customFormat="1" x14ac:dyDescent="0.35">
      <c r="A72" s="6"/>
      <c r="B72" s="49"/>
      <c r="C72" s="49"/>
      <c r="D72" s="49"/>
      <c r="E72" s="49"/>
      <c r="F72" s="49"/>
      <c r="G72" s="49"/>
      <c r="H72" s="49"/>
      <c r="I72" s="49"/>
    </row>
    <row r="73" spans="1:9" s="2" customFormat="1" x14ac:dyDescent="0.35">
      <c r="A73" s="6"/>
      <c r="B73" s="49"/>
      <c r="C73" s="49"/>
      <c r="D73" s="49"/>
      <c r="E73" s="49"/>
      <c r="F73" s="49"/>
      <c r="G73" s="49"/>
      <c r="H73" s="49"/>
      <c r="I73" s="49"/>
    </row>
    <row r="74" spans="1:9" s="2" customFormat="1" x14ac:dyDescent="0.35">
      <c r="A74" s="6"/>
      <c r="B74" s="38"/>
      <c r="C74" s="35"/>
      <c r="D74" s="35"/>
      <c r="E74" s="35"/>
      <c r="F74" s="35"/>
      <c r="G74" s="35"/>
      <c r="H74" s="35"/>
      <c r="I74" s="49"/>
    </row>
    <row r="75" spans="1:9" s="2" customFormat="1" x14ac:dyDescent="0.35">
      <c r="A75" s="6"/>
      <c r="B75" s="38" t="s">
        <v>45</v>
      </c>
      <c r="C75" s="35"/>
      <c r="D75" s="35"/>
      <c r="E75" s="35"/>
      <c r="F75" s="35"/>
      <c r="G75" s="35"/>
      <c r="H75" s="18"/>
      <c r="I75" s="49"/>
    </row>
    <row r="76" spans="1:9" s="2" customFormat="1" x14ac:dyDescent="0.35">
      <c r="A76" s="6">
        <v>0.75</v>
      </c>
      <c r="B76" s="49"/>
      <c r="C76" s="49"/>
      <c r="D76" s="49"/>
      <c r="E76" s="49"/>
      <c r="F76" s="49"/>
      <c r="G76" s="49"/>
      <c r="H76" s="49"/>
      <c r="I76" s="49"/>
    </row>
    <row r="77" spans="1:9" s="2" customFormat="1" x14ac:dyDescent="0.35">
      <c r="A77" s="6"/>
      <c r="B77" s="49"/>
      <c r="C77" s="49"/>
      <c r="D77" s="49"/>
      <c r="E77" s="49"/>
      <c r="F77" s="49"/>
      <c r="G77" s="49"/>
      <c r="H77" s="49"/>
      <c r="I77" s="49"/>
    </row>
    <row r="78" spans="1:9" s="2" customFormat="1" x14ac:dyDescent="0.35">
      <c r="A78" s="6"/>
      <c r="B78" s="49"/>
      <c r="C78" s="49"/>
      <c r="D78" s="49"/>
      <c r="E78" s="49"/>
      <c r="F78" s="49"/>
      <c r="G78" s="49"/>
      <c r="H78" s="49"/>
      <c r="I78" s="49"/>
    </row>
    <row r="79" spans="1:9" s="2" customFormat="1" x14ac:dyDescent="0.35">
      <c r="A79" s="6"/>
      <c r="B79" s="49"/>
      <c r="C79" s="49"/>
      <c r="D79" s="49"/>
      <c r="E79" s="49"/>
      <c r="F79" s="49"/>
      <c r="G79" s="49"/>
      <c r="H79" s="49"/>
      <c r="I79" s="49"/>
    </row>
    <row r="80" spans="1:9" s="2" customFormat="1" x14ac:dyDescent="0.35">
      <c r="A80" s="6"/>
      <c r="B80" s="49"/>
      <c r="C80" s="49"/>
      <c r="D80" s="49"/>
      <c r="E80" s="49"/>
      <c r="F80" s="49"/>
      <c r="G80" s="49"/>
      <c r="H80" s="49"/>
      <c r="I80" s="49"/>
    </row>
    <row r="81" spans="1:9" s="2" customFormat="1" x14ac:dyDescent="0.35">
      <c r="A81" s="6"/>
      <c r="B81" s="49"/>
      <c r="C81" s="49"/>
      <c r="D81" s="49"/>
      <c r="E81" s="49"/>
      <c r="F81" s="49"/>
      <c r="G81" s="49"/>
      <c r="H81" s="49"/>
      <c r="I81" s="49"/>
    </row>
    <row r="82" spans="1:9" s="2" customFormat="1" x14ac:dyDescent="0.35">
      <c r="A82" s="6"/>
      <c r="B82" s="16"/>
      <c r="C82" s="35"/>
      <c r="D82" s="35"/>
      <c r="E82" s="35"/>
      <c r="F82" s="35"/>
      <c r="G82" s="35"/>
      <c r="H82" s="35"/>
      <c r="I82" s="49"/>
    </row>
    <row r="83" spans="1:9" s="2" customFormat="1" x14ac:dyDescent="0.35">
      <c r="A83" s="6">
        <v>1</v>
      </c>
      <c r="B83" s="38" t="s">
        <v>46</v>
      </c>
      <c r="C83" s="35"/>
      <c r="D83" s="35"/>
      <c r="E83" s="35"/>
      <c r="F83" s="35"/>
      <c r="G83" s="35"/>
      <c r="H83" s="18"/>
      <c r="I83" s="49"/>
    </row>
    <row r="84" spans="1:9" s="2" customFormat="1" x14ac:dyDescent="0.35">
      <c r="A84" s="6"/>
    </row>
    <row r="85" spans="1:9" s="2" customFormat="1" x14ac:dyDescent="0.35">
      <c r="A85" s="6"/>
    </row>
    <row r="86" spans="1:9" s="2" customFormat="1" x14ac:dyDescent="0.35">
      <c r="A86" s="6"/>
    </row>
    <row r="87" spans="1:9" s="2" customFormat="1" x14ac:dyDescent="0.35">
      <c r="A87" s="6"/>
    </row>
    <row r="88" spans="1:9" s="2" customFormat="1" x14ac:dyDescent="0.35">
      <c r="A88" s="6"/>
    </row>
    <row r="89" spans="1:9" s="2" customFormat="1" x14ac:dyDescent="0.35">
      <c r="A89" s="6"/>
    </row>
    <row r="90" spans="1:9" s="2" customFormat="1" x14ac:dyDescent="0.35">
      <c r="A90" s="6"/>
    </row>
    <row r="91" spans="1:9" s="2" customFormat="1" x14ac:dyDescent="0.35">
      <c r="A91" s="6"/>
    </row>
    <row r="92" spans="1:9" s="2" customFormat="1" x14ac:dyDescent="0.35">
      <c r="A92" s="6"/>
    </row>
    <row r="93" spans="1:9" s="2" customFormat="1" x14ac:dyDescent="0.35">
      <c r="A93" s="6"/>
    </row>
    <row r="94" spans="1:9" s="2" customFormat="1" x14ac:dyDescent="0.35">
      <c r="A94" s="6"/>
      <c r="B94" s="19"/>
      <c r="C94" s="35"/>
      <c r="D94" s="52"/>
      <c r="E94" s="52"/>
      <c r="F94" s="52"/>
      <c r="G94" s="52"/>
      <c r="H94" s="52"/>
      <c r="I94" s="49"/>
    </row>
    <row r="95" spans="1:9" s="2" customFormat="1" x14ac:dyDescent="0.35">
      <c r="A95" s="6">
        <v>0.5</v>
      </c>
      <c r="B95" s="38" t="s">
        <v>68</v>
      </c>
      <c r="C95" s="35"/>
      <c r="D95" s="52"/>
      <c r="E95" s="52"/>
      <c r="F95" s="52"/>
      <c r="G95" s="52"/>
      <c r="H95" s="52"/>
      <c r="I95" s="49"/>
    </row>
    <row r="96" spans="1:9" s="2" customFormat="1" x14ac:dyDescent="0.35">
      <c r="A96" s="6"/>
    </row>
    <row r="97" spans="1:9" s="2" customFormat="1" x14ac:dyDescent="0.35">
      <c r="A97" s="6"/>
    </row>
    <row r="98" spans="1:9" s="2" customFormat="1" x14ac:dyDescent="0.35">
      <c r="A98" s="6"/>
    </row>
    <row r="99" spans="1:9" s="2" customFormat="1" x14ac:dyDescent="0.35">
      <c r="A99" s="6"/>
    </row>
    <row r="100" spans="1:9" s="2" customFormat="1" x14ac:dyDescent="0.35">
      <c r="A100" s="6"/>
      <c r="B100" s="19"/>
      <c r="C100" s="35"/>
      <c r="D100" s="52"/>
      <c r="E100" s="52"/>
      <c r="F100" s="52"/>
      <c r="G100" s="52"/>
      <c r="H100" s="52"/>
      <c r="I100" s="49"/>
    </row>
    <row r="101" spans="1:9" s="2" customFormat="1" x14ac:dyDescent="0.35">
      <c r="A101" s="6">
        <v>1</v>
      </c>
      <c r="B101" s="38" t="s">
        <v>70</v>
      </c>
      <c r="C101" s="51" t="str">
        <f>IF($D$1="sl",data!B7,data!C7)</f>
        <v>Tổng đầu tư</v>
      </c>
      <c r="D101" s="51" t="s">
        <v>42</v>
      </c>
      <c r="E101" s="35"/>
      <c r="F101" s="35"/>
      <c r="G101" s="35"/>
      <c r="H101" s="18"/>
      <c r="I101" s="49"/>
    </row>
    <row r="102" spans="1:9" s="2" customFormat="1" x14ac:dyDescent="0.35"/>
    <row r="103" spans="1:9" s="2" customFormat="1" x14ac:dyDescent="0.35">
      <c r="A103" s="6"/>
    </row>
    <row r="104" spans="1:9" s="2" customFormat="1" x14ac:dyDescent="0.35">
      <c r="A104" s="6"/>
    </row>
    <row r="105" spans="1:9" s="2" customFormat="1" x14ac:dyDescent="0.35">
      <c r="A105" s="6"/>
    </row>
    <row r="106" spans="1:9" s="2" customFormat="1" x14ac:dyDescent="0.35">
      <c r="A106" s="6"/>
    </row>
    <row r="107" spans="1:9" s="2" customFormat="1" x14ac:dyDescent="0.35">
      <c r="A107" s="6"/>
    </row>
    <row r="108" spans="1:9" s="2" customFormat="1" x14ac:dyDescent="0.35">
      <c r="A108" s="6"/>
    </row>
    <row r="109" spans="1:9" s="2" customFormat="1" x14ac:dyDescent="0.35">
      <c r="A109" s="6"/>
    </row>
    <row r="110" spans="1:9" s="2" customFormat="1" x14ac:dyDescent="0.35">
      <c r="A110" s="6"/>
      <c r="C110" s="49"/>
      <c r="D110" s="49"/>
      <c r="E110" s="49"/>
      <c r="F110" s="49"/>
      <c r="G110" s="49"/>
      <c r="H110" s="49"/>
      <c r="I110" s="49"/>
    </row>
    <row r="111" spans="1:9" s="2" customFormat="1" x14ac:dyDescent="0.35">
      <c r="A111" s="6">
        <v>0.25</v>
      </c>
      <c r="B111" s="9" t="s">
        <v>71</v>
      </c>
      <c r="C111" s="49"/>
      <c r="D111" s="49"/>
      <c r="E111" s="49"/>
      <c r="F111" s="49"/>
      <c r="G111" s="49"/>
      <c r="H111" s="49"/>
      <c r="I111" s="49"/>
    </row>
    <row r="112" spans="1:9" s="2" customFormat="1" x14ac:dyDescent="0.35">
      <c r="A112" s="6">
        <v>0.25</v>
      </c>
      <c r="B112" s="9" t="s">
        <v>47</v>
      </c>
      <c r="C112" s="49"/>
      <c r="D112" s="49"/>
      <c r="E112" s="49"/>
      <c r="F112" s="49"/>
      <c r="G112" s="49"/>
      <c r="H112" s="49"/>
      <c r="I112" s="49"/>
    </row>
    <row r="113" spans="1:9" s="2" customFormat="1" x14ac:dyDescent="0.35">
      <c r="A113" s="6">
        <v>0.25</v>
      </c>
      <c r="B113" s="9" t="s">
        <v>48</v>
      </c>
      <c r="C113" s="49"/>
      <c r="D113" s="49"/>
      <c r="E113" s="49"/>
      <c r="F113" s="49"/>
      <c r="G113" s="49"/>
      <c r="H113" s="49"/>
      <c r="I113" s="49"/>
    </row>
    <row r="114" spans="1:9" x14ac:dyDescent="0.35">
      <c r="C114" s="55"/>
      <c r="D114" s="55"/>
      <c r="E114" s="55"/>
      <c r="F114" s="55"/>
      <c r="G114" s="55"/>
      <c r="H114" s="55"/>
      <c r="I114" s="55"/>
    </row>
    <row r="115" spans="1:9" x14ac:dyDescent="0.35">
      <c r="B115" s="12" t="s">
        <v>77</v>
      </c>
      <c r="C115" s="55"/>
      <c r="D115" s="55"/>
      <c r="E115" s="55"/>
      <c r="F115" s="55"/>
      <c r="G115" s="55"/>
      <c r="H115" s="55"/>
      <c r="I115" s="55"/>
    </row>
    <row r="116" spans="1:9" ht="61.5" customHeight="1" x14ac:dyDescent="0.35">
      <c r="A116" s="3">
        <v>0.5</v>
      </c>
      <c r="B116" s="87"/>
      <c r="C116" s="87"/>
      <c r="D116" s="87"/>
      <c r="E116" s="87"/>
      <c r="F116" s="87"/>
      <c r="G116" s="87"/>
      <c r="H116" s="87"/>
      <c r="I116" s="55"/>
    </row>
    <row r="117" spans="1:9" x14ac:dyDescent="0.35">
      <c r="C117" s="55"/>
      <c r="D117" s="55"/>
      <c r="E117" s="55"/>
      <c r="F117" s="55"/>
      <c r="G117" s="55"/>
      <c r="H117" s="55"/>
      <c r="I117" s="55"/>
    </row>
    <row r="118" spans="1:9" ht="26.15" customHeight="1" x14ac:dyDescent="0.35">
      <c r="A118" s="3">
        <v>0.5</v>
      </c>
      <c r="B118" s="86" t="str">
        <f>IF($D$1="sl",data!B9,data!C9)</f>
        <v>Xác định các kết quả của NPV khi giá bán trung bình 1 sản phẩm dao động từ 30 ngàn đến 35 ngàn đồng (khoảng cách 1 ngàn đồng)</v>
      </c>
      <c r="C118" s="86"/>
      <c r="D118" s="86"/>
      <c r="E118" s="86"/>
      <c r="F118" s="86"/>
      <c r="G118" s="86"/>
      <c r="H118" s="86"/>
      <c r="I118" s="55"/>
    </row>
    <row r="119" spans="1:9" x14ac:dyDescent="0.35">
      <c r="B119" s="4"/>
      <c r="C119" s="4"/>
      <c r="D119" s="4"/>
      <c r="E119" s="74"/>
      <c r="F119" s="4"/>
      <c r="G119" s="4"/>
      <c r="H119" s="4"/>
      <c r="I119" s="55"/>
    </row>
    <row r="120" spans="1:9" x14ac:dyDescent="0.35">
      <c r="B120" s="4"/>
      <c r="C120" s="4"/>
      <c r="D120" s="73"/>
      <c r="E120" s="75"/>
      <c r="F120" s="4"/>
      <c r="G120" s="4"/>
      <c r="H120" s="4"/>
      <c r="I120" s="55"/>
    </row>
    <row r="121" spans="1:9" x14ac:dyDescent="0.35">
      <c r="B121" s="4"/>
      <c r="C121" s="4"/>
      <c r="D121" s="73"/>
      <c r="E121" s="75"/>
      <c r="F121" s="4"/>
      <c r="G121" s="4"/>
      <c r="H121" s="4"/>
      <c r="I121" s="55"/>
    </row>
    <row r="122" spans="1:9" x14ac:dyDescent="0.35">
      <c r="B122" s="4"/>
      <c r="C122" s="4"/>
      <c r="D122" s="73"/>
      <c r="E122" s="75"/>
      <c r="F122" s="4"/>
      <c r="G122" s="4"/>
      <c r="H122" s="4"/>
      <c r="I122" s="55"/>
    </row>
    <row r="123" spans="1:9" x14ac:dyDescent="0.35">
      <c r="C123" s="55"/>
      <c r="D123" s="73"/>
      <c r="E123" s="72"/>
      <c r="F123" s="55"/>
      <c r="G123" s="55"/>
      <c r="H123" s="55"/>
      <c r="I123" s="55"/>
    </row>
    <row r="124" spans="1:9" x14ac:dyDescent="0.35">
      <c r="C124" s="55"/>
      <c r="D124" s="73"/>
      <c r="E124" s="72"/>
      <c r="F124" s="55"/>
      <c r="G124" s="55"/>
      <c r="H124" s="55"/>
      <c r="I124" s="55"/>
    </row>
    <row r="125" spans="1:9" x14ac:dyDescent="0.35">
      <c r="C125" s="55"/>
      <c r="D125" s="73"/>
      <c r="E125" s="72"/>
      <c r="F125" s="55"/>
      <c r="G125" s="55"/>
      <c r="H125" s="55"/>
      <c r="I125" s="55"/>
    </row>
    <row r="126" spans="1:9" x14ac:dyDescent="0.35">
      <c r="C126" s="55"/>
      <c r="D126" s="55"/>
      <c r="E126" s="55"/>
      <c r="F126" s="55"/>
      <c r="G126" s="55"/>
      <c r="H126" s="55"/>
      <c r="I126" s="55"/>
    </row>
    <row r="127" spans="1:9" x14ac:dyDescent="0.35">
      <c r="A127" s="3">
        <v>1</v>
      </c>
      <c r="B127" s="12" t="s">
        <v>78</v>
      </c>
      <c r="C127" s="55"/>
      <c r="D127" s="55"/>
      <c r="E127" s="55"/>
      <c r="F127" s="55"/>
      <c r="G127" s="55"/>
      <c r="H127" s="55"/>
      <c r="I127" s="55"/>
    </row>
    <row r="128" spans="1:9" x14ac:dyDescent="0.35">
      <c r="B128" s="7" t="s">
        <v>79</v>
      </c>
      <c r="C128" s="7" t="s">
        <v>80</v>
      </c>
      <c r="D128" s="7" t="s">
        <v>81</v>
      </c>
      <c r="E128" s="7" t="s">
        <v>82</v>
      </c>
      <c r="F128" s="55"/>
      <c r="G128" s="55"/>
      <c r="H128" s="55"/>
      <c r="I128" s="55"/>
    </row>
    <row r="129" spans="2:9" x14ac:dyDescent="0.35">
      <c r="B129" s="39" t="s">
        <v>73</v>
      </c>
      <c r="C129" s="71">
        <v>70</v>
      </c>
      <c r="D129" s="71">
        <f>IF($D$1="sl",data!B13,data!C13)</f>
        <v>50</v>
      </c>
      <c r="E129" s="71">
        <v>40</v>
      </c>
      <c r="F129" s="55"/>
      <c r="G129" s="55"/>
      <c r="H129" s="55"/>
      <c r="I129" s="55"/>
    </row>
    <row r="130" spans="2:9" x14ac:dyDescent="0.35">
      <c r="B130" s="39" t="s">
        <v>44</v>
      </c>
      <c r="C130" s="71">
        <v>37000</v>
      </c>
      <c r="D130" s="71">
        <f>IF($D$1="sl",data!B14,data!C14)</f>
        <v>32000</v>
      </c>
      <c r="E130" s="71">
        <v>30000</v>
      </c>
      <c r="F130" s="55"/>
      <c r="G130" s="55"/>
      <c r="H130" s="55"/>
      <c r="I130" s="55"/>
    </row>
    <row r="131" spans="2:9" x14ac:dyDescent="0.35">
      <c r="B131" s="39" t="s">
        <v>31</v>
      </c>
      <c r="C131" s="69">
        <v>0.4</v>
      </c>
      <c r="D131" s="70">
        <f>IF($D$1="sl",data!B15,data!C15)</f>
        <v>0.5</v>
      </c>
      <c r="E131" s="69">
        <v>0.55000000000000004</v>
      </c>
      <c r="F131" s="55"/>
      <c r="G131" s="55"/>
      <c r="H131" s="55"/>
      <c r="I131" s="55"/>
    </row>
    <row r="132" spans="2:9" x14ac:dyDescent="0.35">
      <c r="B132" s="76"/>
      <c r="C132" s="76"/>
      <c r="D132" s="76"/>
      <c r="E132" s="76"/>
      <c r="F132" s="76"/>
      <c r="G132" s="76"/>
      <c r="H132" s="76"/>
      <c r="I132" s="55"/>
    </row>
    <row r="133" spans="2:9" x14ac:dyDescent="0.35">
      <c r="B133" s="76"/>
      <c r="C133" s="76"/>
      <c r="D133" s="76"/>
      <c r="E133" s="76"/>
      <c r="F133" s="76"/>
      <c r="G133" s="76"/>
      <c r="H133" s="76"/>
      <c r="I133" s="55"/>
    </row>
    <row r="134" spans="2:9" x14ac:dyDescent="0.35">
      <c r="B134" s="76"/>
      <c r="C134" s="76"/>
      <c r="D134" s="76"/>
      <c r="E134" s="76"/>
      <c r="F134" s="76"/>
      <c r="G134" s="76"/>
      <c r="H134" s="76"/>
      <c r="I134" s="55"/>
    </row>
    <row r="135" spans="2:9" x14ac:dyDescent="0.35">
      <c r="B135" s="76"/>
      <c r="C135" s="76"/>
      <c r="D135" s="76"/>
      <c r="E135" s="76"/>
      <c r="F135" s="76"/>
      <c r="G135" s="76"/>
      <c r="H135" s="76"/>
      <c r="I135" s="55"/>
    </row>
    <row r="136" spans="2:9" x14ac:dyDescent="0.35">
      <c r="B136" s="76"/>
      <c r="C136" s="76"/>
      <c r="D136" s="76"/>
      <c r="E136" s="76"/>
      <c r="F136" s="76"/>
      <c r="G136" s="76"/>
      <c r="H136" s="76"/>
      <c r="I136" s="55"/>
    </row>
    <row r="137" spans="2:9" x14ac:dyDescent="0.35">
      <c r="B137" s="76"/>
      <c r="C137" s="76"/>
      <c r="D137" s="76"/>
      <c r="E137" s="76"/>
      <c r="F137" s="76"/>
      <c r="G137" s="76"/>
      <c r="H137" s="76"/>
      <c r="I137" s="55"/>
    </row>
    <row r="138" spans="2:9" x14ac:dyDescent="0.35">
      <c r="B138" s="76"/>
      <c r="C138" s="76"/>
      <c r="D138" s="76"/>
      <c r="E138" s="76"/>
      <c r="F138" s="76"/>
      <c r="G138" s="76"/>
      <c r="H138" s="76"/>
      <c r="I138" s="55"/>
    </row>
    <row r="139" spans="2:9" x14ac:dyDescent="0.35">
      <c r="B139" s="76"/>
      <c r="C139" s="76"/>
      <c r="D139" s="76"/>
      <c r="E139" s="76"/>
      <c r="F139" s="76"/>
      <c r="G139" s="76"/>
      <c r="H139" s="76"/>
      <c r="I139" s="55"/>
    </row>
    <row r="140" spans="2:9" x14ac:dyDescent="0.35">
      <c r="B140" s="76"/>
      <c r="C140" s="76"/>
      <c r="D140" s="76"/>
      <c r="E140" s="76"/>
      <c r="F140" s="76"/>
      <c r="G140" s="76"/>
      <c r="H140" s="76"/>
      <c r="I140" s="55"/>
    </row>
    <row r="141" spans="2:9" x14ac:dyDescent="0.35">
      <c r="B141" s="76"/>
      <c r="C141" s="76"/>
      <c r="D141" s="76"/>
      <c r="E141" s="76"/>
      <c r="F141" s="76"/>
      <c r="G141" s="76"/>
      <c r="H141" s="76"/>
      <c r="I141" s="55"/>
    </row>
    <row r="142" spans="2:9" x14ac:dyDescent="0.35">
      <c r="B142" s="76"/>
      <c r="C142" s="76"/>
      <c r="D142" s="76"/>
      <c r="E142" s="76"/>
      <c r="F142" s="76"/>
      <c r="G142" s="76"/>
      <c r="H142" s="76"/>
      <c r="I142" s="55"/>
    </row>
    <row r="143" spans="2:9" x14ac:dyDescent="0.35">
      <c r="C143" s="55"/>
      <c r="D143" s="55"/>
      <c r="E143" s="55"/>
      <c r="F143" s="55"/>
      <c r="G143" s="55"/>
      <c r="H143" s="55"/>
      <c r="I143" s="55"/>
    </row>
    <row r="144" spans="2:9" x14ac:dyDescent="0.35">
      <c r="C144" s="55"/>
      <c r="D144" s="55"/>
      <c r="E144" s="55"/>
      <c r="F144" s="55"/>
      <c r="G144" s="55"/>
      <c r="H144" s="55"/>
      <c r="I144" s="55"/>
    </row>
    <row r="145" spans="1:9" x14ac:dyDescent="0.35">
      <c r="C145" s="55"/>
      <c r="D145" s="55"/>
      <c r="E145" s="55"/>
      <c r="F145" s="55"/>
      <c r="G145" s="55"/>
      <c r="H145" s="55"/>
      <c r="I145" s="55"/>
    </row>
    <row r="146" spans="1:9" x14ac:dyDescent="0.35">
      <c r="B146" s="12" t="s">
        <v>83</v>
      </c>
      <c r="C146" s="55"/>
      <c r="D146" s="55"/>
      <c r="E146" s="55"/>
      <c r="F146" s="55"/>
      <c r="G146" s="55"/>
      <c r="H146" s="55"/>
      <c r="I146" s="55"/>
    </row>
    <row r="147" spans="1:9" x14ac:dyDescent="0.35">
      <c r="B147" s="65" t="s">
        <v>84</v>
      </c>
      <c r="C147" s="55"/>
      <c r="D147" s="55"/>
      <c r="E147" s="55"/>
      <c r="F147" s="55"/>
      <c r="G147" s="55"/>
      <c r="H147" s="55"/>
      <c r="I147" s="55"/>
    </row>
    <row r="148" spans="1:9" ht="46" customHeight="1" x14ac:dyDescent="0.35">
      <c r="A148" s="3">
        <v>0.5</v>
      </c>
      <c r="B148" s="88"/>
      <c r="C148" s="88"/>
      <c r="D148" s="88"/>
      <c r="E148" s="88"/>
      <c r="F148" s="88"/>
      <c r="G148" s="88"/>
      <c r="H148" s="88"/>
      <c r="I148" s="55"/>
    </row>
    <row r="149" spans="1:9" x14ac:dyDescent="0.35">
      <c r="B149" s="66" t="s">
        <v>85</v>
      </c>
    </row>
    <row r="150" spans="1:9" ht="51" customHeight="1" x14ac:dyDescent="0.35">
      <c r="A150" s="3">
        <v>0.5</v>
      </c>
      <c r="B150" s="88"/>
      <c r="C150" s="88"/>
      <c r="D150" s="88"/>
      <c r="E150" s="88"/>
      <c r="F150" s="88"/>
      <c r="G150" s="88"/>
      <c r="H150" s="88"/>
    </row>
  </sheetData>
  <scenarios current="2" show="1" sqref="C112:C113">
    <scenario name="KB A" locked="1" count="3" user="cattien lenguyen" comment="Created by cattien lenguyen on 11/15/2021_x000a_Modified by cattien lenguyen on 11/15/2021">
      <inputCells r="C37" val="70" numFmtId="3"/>
      <inputCells r="C38" val="37000" numFmtId="3"/>
      <inputCells r="C41" val="0.4" numFmtId="9"/>
    </scenario>
    <scenario name="KB B" locked="1" count="3" user="cattien lenguyen" comment="Created by cattien lenguyen on 11/15/2021">
      <inputCells r="C37" val="50" numFmtId="3"/>
      <inputCells r="C38" val="32000" numFmtId="3"/>
      <inputCells r="C41" val="0.5" numFmtId="9"/>
    </scenario>
    <scenario name="KB C" locked="1" count="3" user="cattien lenguyen" comment="Created by cattien lenguyen on 11/15/2021_x000a_Modified by cattien lenguyen on 11/15/2021">
      <inputCells r="C37" val="40" numFmtId="3"/>
      <inputCells r="C38" val="30000" numFmtId="3"/>
      <inputCells r="C41" val="0.55" numFmtId="9"/>
    </scenario>
  </scenarios>
  <mergeCells count="20">
    <mergeCell ref="B150:H150"/>
    <mergeCell ref="B22:G22"/>
    <mergeCell ref="B20:G20"/>
    <mergeCell ref="B116:H116"/>
    <mergeCell ref="B118:H118"/>
    <mergeCell ref="B148:H148"/>
    <mergeCell ref="B17:G17"/>
    <mergeCell ref="B16:G16"/>
    <mergeCell ref="B18:G18"/>
    <mergeCell ref="B19:G19"/>
    <mergeCell ref="B21:G21"/>
    <mergeCell ref="A10:A13"/>
    <mergeCell ref="B10:G10"/>
    <mergeCell ref="B15:G15"/>
    <mergeCell ref="A4:B4"/>
    <mergeCell ref="A1:B1"/>
    <mergeCell ref="A2:B2"/>
    <mergeCell ref="D2:F2"/>
    <mergeCell ref="D3:F3"/>
    <mergeCell ref="A3:C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cattien lenguyen</dc:creator>
  <cp:lastModifiedBy>cattien lenguyen</cp:lastModifiedBy>
  <dcterms:created xsi:type="dcterms:W3CDTF">2021-08-24T03:24:32Z</dcterms:created>
  <dcterms:modified xsi:type="dcterms:W3CDTF">2021-11-16T04:53:01Z</dcterms:modified>
</cp:coreProperties>
</file>